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8293c62f66e375c7/Desktop/Eazyppc - FBA Seller Course/fba seller 1/research sản phẩm/"/>
    </mc:Choice>
  </mc:AlternateContent>
  <xr:revisionPtr revIDLastSave="165" documentId="13_ncr:1_{959E6840-3EEF-4374-BF04-80215E130AC6}" xr6:coauthVersionLast="47" xr6:coauthVersionMax="47" xr10:uidLastSave="{6EF49377-6BDA-455C-995D-AA9C546649C9}"/>
  <bookViews>
    <workbookView xWindow="-108" yWindow="-108" windowWidth="23256" windowHeight="13896" tabRatio="500" xr2:uid="{00000000-000D-0000-FFFF-FFFF00000000}"/>
  </bookViews>
  <sheets>
    <sheet name="Chi phí quảng cáo dự kiến" sheetId="1" r:id="rId1"/>
  </sheets>
  <definedNames>
    <definedName name="_xlnm._FilterDatabase" localSheetId="0" hidden="1">'Chi phí quảng cáo dự kiến'!$A$1:$X$1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2" i="1" l="1"/>
  <c r="H12" i="1" s="1"/>
  <c r="Q12" i="1"/>
  <c r="G13" i="1"/>
  <c r="H13" i="1"/>
  <c r="J13" i="1"/>
  <c r="N13" i="1" s="1"/>
  <c r="Q13" i="1"/>
  <c r="G14" i="1"/>
  <c r="H14" i="1" s="1"/>
  <c r="M14" i="1" s="1"/>
  <c r="J14" i="1"/>
  <c r="L14" i="1"/>
  <c r="N14" i="1"/>
  <c r="X14" i="1" s="1"/>
  <c r="O14" i="1"/>
  <c r="Q14" i="1"/>
  <c r="R14" i="1" s="1"/>
  <c r="S14" i="1"/>
  <c r="G15" i="1"/>
  <c r="H15" i="1"/>
  <c r="J15" i="1"/>
  <c r="L15" i="1" s="1"/>
  <c r="M15" i="1" s="1"/>
  <c r="N15" i="1"/>
  <c r="O15" i="1" s="1"/>
  <c r="S15" i="1" s="1"/>
  <c r="Q15" i="1"/>
  <c r="R15" i="1"/>
  <c r="X15" i="1"/>
  <c r="G16" i="1"/>
  <c r="J16" i="1" s="1"/>
  <c r="N16" i="1" s="1"/>
  <c r="H16" i="1"/>
  <c r="L16" i="1"/>
  <c r="Q16" i="1"/>
  <c r="R16" i="1" s="1"/>
  <c r="G17" i="1"/>
  <c r="H17" i="1"/>
  <c r="J17" i="1"/>
  <c r="L17" i="1"/>
  <c r="M17" i="1" s="1"/>
  <c r="N17" i="1"/>
  <c r="X17" i="1" s="1"/>
  <c r="O17" i="1"/>
  <c r="S17" i="1" s="1"/>
  <c r="Q17" i="1"/>
  <c r="R17" i="1"/>
  <c r="G18" i="1"/>
  <c r="H18" i="1"/>
  <c r="J18" i="1"/>
  <c r="L18" i="1"/>
  <c r="M18" i="1"/>
  <c r="N18" i="1"/>
  <c r="O18" i="1"/>
  <c r="Q18" i="1"/>
  <c r="R18" i="1"/>
  <c r="S18" i="1" s="1"/>
  <c r="X18" i="1"/>
  <c r="G19" i="1"/>
  <c r="H19" i="1" s="1"/>
  <c r="J19" i="1"/>
  <c r="Q19" i="1"/>
  <c r="G20" i="1"/>
  <c r="H20" i="1"/>
  <c r="J20" i="1"/>
  <c r="L20" i="1" s="1"/>
  <c r="M20" i="1" s="1"/>
  <c r="N20" i="1"/>
  <c r="X20" i="1" s="1"/>
  <c r="Q20" i="1"/>
  <c r="R20" i="1" s="1"/>
  <c r="G21" i="1"/>
  <c r="H21" i="1" s="1"/>
  <c r="M21" i="1" s="1"/>
  <c r="J21" i="1"/>
  <c r="L21" i="1"/>
  <c r="N21" i="1"/>
  <c r="O21" i="1"/>
  <c r="Q21" i="1"/>
  <c r="R21" i="1" s="1"/>
  <c r="S21" i="1" s="1"/>
  <c r="X21" i="1"/>
  <c r="G22" i="1"/>
  <c r="J22" i="1" s="1"/>
  <c r="H22" i="1"/>
  <c r="Q22" i="1"/>
  <c r="G23" i="1"/>
  <c r="H23" i="1"/>
  <c r="J23" i="1"/>
  <c r="L23" i="1"/>
  <c r="M23" i="1"/>
  <c r="N23" i="1"/>
  <c r="X23" i="1" s="1"/>
  <c r="O23" i="1"/>
  <c r="S23" i="1" s="1"/>
  <c r="Q23" i="1"/>
  <c r="R23" i="1" s="1"/>
  <c r="G24" i="1"/>
  <c r="H24" i="1"/>
  <c r="J24" i="1"/>
  <c r="L24" i="1" s="1"/>
  <c r="M24" i="1" s="1"/>
  <c r="N24" i="1"/>
  <c r="O24" i="1"/>
  <c r="Q24" i="1"/>
  <c r="R24" i="1"/>
  <c r="S24" i="1"/>
  <c r="X24" i="1"/>
  <c r="G25" i="1"/>
  <c r="Q25" i="1"/>
  <c r="G26" i="1"/>
  <c r="H26" i="1" s="1"/>
  <c r="M26" i="1" s="1"/>
  <c r="J26" i="1"/>
  <c r="L26" i="1"/>
  <c r="N26" i="1"/>
  <c r="Q26" i="1"/>
  <c r="G27" i="1"/>
  <c r="H27" i="1" s="1"/>
  <c r="Q27" i="1"/>
  <c r="G28" i="1"/>
  <c r="H28" i="1"/>
  <c r="M28" i="1" s="1"/>
  <c r="J28" i="1"/>
  <c r="L28" i="1"/>
  <c r="N28" i="1"/>
  <c r="O28" i="1" s="1"/>
  <c r="S28" i="1" s="1"/>
  <c r="Q28" i="1"/>
  <c r="R28" i="1"/>
  <c r="X28" i="1"/>
  <c r="G29" i="1"/>
  <c r="H29" i="1"/>
  <c r="J29" i="1"/>
  <c r="N29" i="1" s="1"/>
  <c r="Q29" i="1"/>
  <c r="G30" i="1"/>
  <c r="H30" i="1" s="1"/>
  <c r="M30" i="1" s="1"/>
  <c r="J30" i="1"/>
  <c r="L30" i="1"/>
  <c r="N30" i="1"/>
  <c r="X30" i="1" s="1"/>
  <c r="O30" i="1"/>
  <c r="Q30" i="1"/>
  <c r="R30" i="1" s="1"/>
  <c r="S30" i="1" s="1"/>
  <c r="G31" i="1"/>
  <c r="H31" i="1" s="1"/>
  <c r="J31" i="1"/>
  <c r="L31" i="1" s="1"/>
  <c r="N31" i="1"/>
  <c r="O31" i="1" s="1"/>
  <c r="Q31" i="1"/>
  <c r="X31" i="1"/>
  <c r="G32" i="1"/>
  <c r="J32" i="1" s="1"/>
  <c r="N32" i="1" s="1"/>
  <c r="H32" i="1"/>
  <c r="L32" i="1"/>
  <c r="Q32" i="1"/>
  <c r="R32" i="1" s="1"/>
  <c r="G33" i="1"/>
  <c r="H33" i="1"/>
  <c r="J33" i="1"/>
  <c r="L33" i="1"/>
  <c r="M33" i="1" s="1"/>
  <c r="N33" i="1"/>
  <c r="X33" i="1" s="1"/>
  <c r="O33" i="1"/>
  <c r="Q33" i="1"/>
  <c r="R33" i="1"/>
  <c r="G34" i="1"/>
  <c r="J34" i="1" s="1"/>
  <c r="H34" i="1"/>
  <c r="Q34" i="1"/>
  <c r="G35" i="1"/>
  <c r="H35" i="1" s="1"/>
  <c r="J35" i="1"/>
  <c r="Q35" i="1"/>
  <c r="G36" i="1"/>
  <c r="H36" i="1"/>
  <c r="J36" i="1"/>
  <c r="L36" i="1" s="1"/>
  <c r="M36" i="1" s="1"/>
  <c r="N36" i="1"/>
  <c r="X36" i="1" s="1"/>
  <c r="Q36" i="1"/>
  <c r="R36" i="1" s="1"/>
  <c r="G37" i="1"/>
  <c r="H37" i="1" s="1"/>
  <c r="M37" i="1" s="1"/>
  <c r="J37" i="1"/>
  <c r="L37" i="1" s="1"/>
  <c r="N37" i="1"/>
  <c r="O37" i="1"/>
  <c r="Q37" i="1"/>
  <c r="R37" i="1" s="1"/>
  <c r="S37" i="1" s="1"/>
  <c r="X37" i="1"/>
  <c r="G38" i="1"/>
  <c r="J38" i="1" s="1"/>
  <c r="H38" i="1"/>
  <c r="Q38" i="1"/>
  <c r="G39" i="1"/>
  <c r="H39" i="1"/>
  <c r="J39" i="1"/>
  <c r="L39" i="1"/>
  <c r="M39" i="1"/>
  <c r="N39" i="1"/>
  <c r="R39" i="1" s="1"/>
  <c r="O39" i="1"/>
  <c r="S39" i="1" s="1"/>
  <c r="Q39" i="1"/>
  <c r="G40" i="1"/>
  <c r="H40" i="1"/>
  <c r="J40" i="1"/>
  <c r="L40" i="1" s="1"/>
  <c r="M40" i="1" s="1"/>
  <c r="N40" i="1"/>
  <c r="O40" i="1"/>
  <c r="Q40" i="1"/>
  <c r="R40" i="1"/>
  <c r="S40" i="1"/>
  <c r="X40" i="1"/>
  <c r="G41" i="1"/>
  <c r="Q41" i="1"/>
  <c r="Q2" i="1"/>
  <c r="Q3" i="1"/>
  <c r="Q4" i="1"/>
  <c r="Q5" i="1"/>
  <c r="Q6" i="1"/>
  <c r="Q7" i="1"/>
  <c r="Q8" i="1"/>
  <c r="Q9" i="1"/>
  <c r="Q10" i="1"/>
  <c r="Q11" i="1"/>
  <c r="G3" i="1"/>
  <c r="J3" i="1" s="1"/>
  <c r="G4" i="1"/>
  <c r="J4" i="1" s="1"/>
  <c r="G5" i="1"/>
  <c r="J5" i="1" s="1"/>
  <c r="G6" i="1"/>
  <c r="J6" i="1" s="1"/>
  <c r="G7" i="1"/>
  <c r="J7" i="1" s="1"/>
  <c r="G8" i="1"/>
  <c r="H8" i="1" s="1"/>
  <c r="G9" i="1"/>
  <c r="H9" i="1" s="1"/>
  <c r="G10" i="1"/>
  <c r="J10" i="1" s="1"/>
  <c r="L10" i="1" s="1"/>
  <c r="G11" i="1"/>
  <c r="H11" i="1" s="1"/>
  <c r="G2" i="1"/>
  <c r="J2" i="1" s="1"/>
  <c r="L38" i="1" l="1"/>
  <c r="M38" i="1" s="1"/>
  <c r="N38" i="1"/>
  <c r="S31" i="1"/>
  <c r="H25" i="1"/>
  <c r="J25" i="1"/>
  <c r="L19" i="1"/>
  <c r="M19" i="1" s="1"/>
  <c r="N19" i="1"/>
  <c r="M22" i="1"/>
  <c r="M31" i="1"/>
  <c r="R31" i="1"/>
  <c r="M16" i="1"/>
  <c r="L34" i="1"/>
  <c r="M34" i="1" s="1"/>
  <c r="N34" i="1"/>
  <c r="O16" i="1"/>
  <c r="S16" i="1" s="1"/>
  <c r="X16" i="1"/>
  <c r="O13" i="1"/>
  <c r="R13" i="1"/>
  <c r="X13" i="1"/>
  <c r="S33" i="1"/>
  <c r="L22" i="1"/>
  <c r="N22" i="1"/>
  <c r="O26" i="1"/>
  <c r="R26" i="1"/>
  <c r="X26" i="1"/>
  <c r="H41" i="1"/>
  <c r="J41" i="1"/>
  <c r="M32" i="1"/>
  <c r="O29" i="1"/>
  <c r="R29" i="1"/>
  <c r="X29" i="1"/>
  <c r="L35" i="1"/>
  <c r="M35" i="1" s="1"/>
  <c r="N35" i="1"/>
  <c r="O32" i="1"/>
  <c r="S32" i="1" s="1"/>
  <c r="X32" i="1"/>
  <c r="O36" i="1"/>
  <c r="S36" i="1" s="1"/>
  <c r="L29" i="1"/>
  <c r="M29" i="1" s="1"/>
  <c r="O20" i="1"/>
  <c r="S20" i="1" s="1"/>
  <c r="L13" i="1"/>
  <c r="M13" i="1" s="1"/>
  <c r="J27" i="1"/>
  <c r="X39" i="1"/>
  <c r="J12" i="1"/>
  <c r="H10" i="1"/>
  <c r="M10" i="1" s="1"/>
  <c r="J9" i="1"/>
  <c r="L9" i="1" s="1"/>
  <c r="J8" i="1"/>
  <c r="L8" i="1" s="1"/>
  <c r="M8" i="1" s="1"/>
  <c r="H7" i="1"/>
  <c r="H6" i="1"/>
  <c r="H2" i="1"/>
  <c r="H5" i="1"/>
  <c r="H4" i="1"/>
  <c r="H3" i="1"/>
  <c r="M9" i="1"/>
  <c r="L2" i="1"/>
  <c r="N2" i="1"/>
  <c r="X2" i="1" s="1"/>
  <c r="L5" i="1"/>
  <c r="N5" i="1"/>
  <c r="X5" i="1" s="1"/>
  <c r="L4" i="1"/>
  <c r="N4" i="1"/>
  <c r="L3" i="1"/>
  <c r="N3" i="1"/>
  <c r="X3" i="1" s="1"/>
  <c r="L7" i="1"/>
  <c r="N7" i="1"/>
  <c r="L6" i="1"/>
  <c r="N6" i="1"/>
  <c r="X6" i="1" s="1"/>
  <c r="N10" i="1"/>
  <c r="X10" i="1" s="1"/>
  <c r="J11" i="1"/>
  <c r="N9" i="1"/>
  <c r="X9" i="1" s="1"/>
  <c r="M25" i="1" l="1"/>
  <c r="O38" i="1"/>
  <c r="X38" i="1"/>
  <c r="L12" i="1"/>
  <c r="M12" i="1" s="1"/>
  <c r="N12" i="1"/>
  <c r="O35" i="1"/>
  <c r="R35" i="1"/>
  <c r="X35" i="1"/>
  <c r="S13" i="1"/>
  <c r="O34" i="1"/>
  <c r="X34" i="1"/>
  <c r="R34" i="1"/>
  <c r="S29" i="1"/>
  <c r="O19" i="1"/>
  <c r="R19" i="1"/>
  <c r="X19" i="1"/>
  <c r="L25" i="1"/>
  <c r="N25" i="1"/>
  <c r="L41" i="1"/>
  <c r="N41" i="1"/>
  <c r="M41" i="1"/>
  <c r="L27" i="1"/>
  <c r="M27" i="1" s="1"/>
  <c r="N27" i="1"/>
  <c r="R38" i="1"/>
  <c r="S26" i="1"/>
  <c r="O22" i="1"/>
  <c r="R22" i="1"/>
  <c r="X22" i="1"/>
  <c r="O4" i="1"/>
  <c r="X4" i="1"/>
  <c r="O7" i="1"/>
  <c r="X7" i="1"/>
  <c r="M7" i="1"/>
  <c r="N8" i="1"/>
  <c r="X8" i="1" s="1"/>
  <c r="R4" i="1"/>
  <c r="S4" i="1" s="1"/>
  <c r="M5" i="1"/>
  <c r="M2" i="1"/>
  <c r="M3" i="1"/>
  <c r="R3" i="1"/>
  <c r="O3" i="1"/>
  <c r="R9" i="1"/>
  <c r="O9" i="1"/>
  <c r="R6" i="1"/>
  <c r="O6" i="1"/>
  <c r="M6" i="1"/>
  <c r="R7" i="1"/>
  <c r="S7" i="1" s="1"/>
  <c r="N11" i="1"/>
  <c r="X11" i="1" s="1"/>
  <c r="L11" i="1"/>
  <c r="M11" i="1" s="1"/>
  <c r="R10" i="1"/>
  <c r="O10" i="1"/>
  <c r="R5" i="1"/>
  <c r="O5" i="1"/>
  <c r="R2" i="1"/>
  <c r="O2" i="1"/>
  <c r="M4" i="1"/>
  <c r="S34" i="1" l="1"/>
  <c r="O12" i="1"/>
  <c r="R12" i="1"/>
  <c r="X12" i="1"/>
  <c r="S35" i="1"/>
  <c r="S38" i="1"/>
  <c r="O25" i="1"/>
  <c r="X25" i="1"/>
  <c r="R25" i="1"/>
  <c r="R27" i="1"/>
  <c r="O27" i="1"/>
  <c r="S27" i="1" s="1"/>
  <c r="X27" i="1"/>
  <c r="S22" i="1"/>
  <c r="S19" i="1"/>
  <c r="O41" i="1"/>
  <c r="X41" i="1"/>
  <c r="R41" i="1"/>
  <c r="R8" i="1"/>
  <c r="O8" i="1"/>
  <c r="S3" i="1"/>
  <c r="S5" i="1"/>
  <c r="S6" i="1"/>
  <c r="S2" i="1"/>
  <c r="S9" i="1"/>
  <c r="S10" i="1"/>
  <c r="R11" i="1"/>
  <c r="O11" i="1"/>
  <c r="S25" i="1" l="1"/>
  <c r="S41" i="1"/>
  <c r="S12" i="1"/>
  <c r="S8" i="1"/>
  <c r="S11" i="1"/>
</calcChain>
</file>

<file path=xl/sharedStrings.xml><?xml version="1.0" encoding="utf-8"?>
<sst xmlns="http://schemas.openxmlformats.org/spreadsheetml/2006/main" count="64" uniqueCount="64">
  <si>
    <t>Keyword Phrase</t>
  </si>
  <si>
    <t>Search Volume</t>
  </si>
  <si>
    <t>H10 PPC Sugg. Bid</t>
  </si>
  <si>
    <t>H10 PPC Sugg. Min Bid</t>
  </si>
  <si>
    <t>H10 PPC Sugg. Max Bid</t>
  </si>
  <si>
    <t>CTR</t>
  </si>
  <si>
    <t>Total revenue</t>
  </si>
  <si>
    <t>Cost Product</t>
  </si>
  <si>
    <t>Total Spend</t>
  </si>
  <si>
    <t>Profit</t>
  </si>
  <si>
    <t>Return order</t>
  </si>
  <si>
    <t>CVR</t>
  </si>
  <si>
    <t xml:space="preserve">Price </t>
  </si>
  <si>
    <t>Traffic (Clicks per Ads)</t>
  </si>
  <si>
    <t>Ads Spend</t>
  </si>
  <si>
    <t>Order per Ads</t>
  </si>
  <si>
    <t>Revenue per Ads</t>
  </si>
  <si>
    <t>ACOS</t>
  </si>
  <si>
    <t xml:space="preserve">Total orders </t>
  </si>
  <si>
    <r>
      <t xml:space="preserve">Amazon Fee/ 1 Unit </t>
    </r>
    <r>
      <rPr>
        <sz val="10"/>
        <rFont val="Arial"/>
        <family val="2"/>
      </rPr>
      <t>(FBA+Referral+Freight Cost+Storage fee)</t>
    </r>
  </si>
  <si>
    <t>Tax</t>
  </si>
  <si>
    <t>Keyword 1</t>
  </si>
  <si>
    <t>Keyword 2</t>
  </si>
  <si>
    <t>Keyword 3</t>
  </si>
  <si>
    <t>Keyword 4</t>
  </si>
  <si>
    <t>Keyword 5</t>
  </si>
  <si>
    <t>Keyword 6</t>
  </si>
  <si>
    <t>Keyword 7</t>
  </si>
  <si>
    <t>Keyword 8</t>
  </si>
  <si>
    <t>Keyword 9</t>
  </si>
  <si>
    <t>Keyword 10</t>
  </si>
  <si>
    <t>Keyword 11</t>
  </si>
  <si>
    <t>Keyword 12</t>
  </si>
  <si>
    <t>Keyword 13</t>
  </si>
  <si>
    <t>Keyword 14</t>
  </si>
  <si>
    <t>Keyword 15</t>
  </si>
  <si>
    <t>Keyword 16</t>
  </si>
  <si>
    <t>Keyword 17</t>
  </si>
  <si>
    <t>Keyword 18</t>
  </si>
  <si>
    <t>Keyword 19</t>
  </si>
  <si>
    <t>Keyword 20</t>
  </si>
  <si>
    <t>Keyword 21</t>
  </si>
  <si>
    <t>Keyword 22</t>
  </si>
  <si>
    <t>Keyword 23</t>
  </si>
  <si>
    <t>Keyword 24</t>
  </si>
  <si>
    <t>Keyword 25</t>
  </si>
  <si>
    <t>Keyword 26</t>
  </si>
  <si>
    <t>Keyword 27</t>
  </si>
  <si>
    <t>Keyword 28</t>
  </si>
  <si>
    <t>Keyword 29</t>
  </si>
  <si>
    <t>Keyword 30</t>
  </si>
  <si>
    <t>Keyword 31</t>
  </si>
  <si>
    <t>Keyword 32</t>
  </si>
  <si>
    <t>Keyword 33</t>
  </si>
  <si>
    <t>Keyword 34</t>
  </si>
  <si>
    <t>Keyword 35</t>
  </si>
  <si>
    <t>Keyword 36</t>
  </si>
  <si>
    <t>Keyword 37</t>
  </si>
  <si>
    <t>Keyword 38</t>
  </si>
  <si>
    <t>Keyword 39</t>
  </si>
  <si>
    <t>Keyword 40</t>
  </si>
  <si>
    <t>FBA return</t>
  </si>
  <si>
    <t>Cost product lost</t>
  </si>
  <si>
    <t>Total Cost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</si>
</sst>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0"/>
    <numFmt numFmtId="165" formatCode="0.0%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9" fontId="1" fillId="0" borderId="0" xfId="1" applyFont="1" applyAlignment="1">
      <alignment vertical="center" wrapText="1"/>
    </xf>
    <xf numFmtId="9" fontId="0" fillId="0" borderId="0" xfId="1" applyFont="1"/>
    <xf numFmtId="0" fontId="1" fillId="2" borderId="0" xfId="0" applyFont="1" applyFill="1" applyAlignment="1">
      <alignment vertical="center" wrapText="1"/>
    </xf>
  </cellXfs>
  <cellStyles count="2">
    <cellStyle name="Prozent" xfId="1" builtinId="5"/>
    <cellStyle name="Standard" xfId="0" builtinId="0"/>
  </cellStyles>
  <dxfs count="0"/>
  <tableStyles count="1" defaultTableStyle="TableStyleMedium2" defaultPivotStyle="PivotStyleLight16">
    <tableStyle name="Invisible" pivot="0" table="0" count="0" xr9:uid="{713B9E42-55AF-44D0-B365-59C662B32E9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2"/>
  <sheetViews>
    <sheetView tabSelected="1" zoomScale="70" zoomScaleNormal="70" workbookViewId="0">
      <selection activeCell="B1" sqref="B1:B1048576"/>
    </sheetView>
  </sheetViews>
  <sheetFormatPr baseColWidth="10" defaultColWidth="11.5546875" defaultRowHeight="13.2" x14ac:dyDescent="0.25"/>
  <cols>
    <col min="1" max="1" width="16.77734375" customWidth="1"/>
    <col min="2" max="12" width="11.88671875" customWidth="1"/>
    <col min="13" max="13" width="11.44140625" style="6" customWidth="1"/>
    <col min="14" max="15" width="11.88671875" customWidth="1"/>
    <col min="16" max="16" width="9.21875" customWidth="1"/>
    <col min="17" max="17" width="20.21875" customWidth="1"/>
    <col min="18" max="19" width="11.88671875" customWidth="1"/>
    <col min="20" max="20" width="10.6640625" customWidth="1"/>
    <col min="21" max="24" width="11.88671875" customWidth="1"/>
  </cols>
  <sheetData>
    <row r="1" spans="1:24" s="1" customFormat="1" ht="61.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1" t="s">
        <v>13</v>
      </c>
      <c r="H1" s="1" t="s">
        <v>14</v>
      </c>
      <c r="I1" s="7" t="s">
        <v>11</v>
      </c>
      <c r="J1" s="1" t="s">
        <v>15</v>
      </c>
      <c r="K1" s="7" t="s">
        <v>12</v>
      </c>
      <c r="L1" s="1" t="s">
        <v>16</v>
      </c>
      <c r="M1" s="5" t="s">
        <v>17</v>
      </c>
      <c r="N1" s="1" t="s">
        <v>18</v>
      </c>
      <c r="O1" s="1" t="s">
        <v>6</v>
      </c>
      <c r="P1" s="1" t="s">
        <v>7</v>
      </c>
      <c r="Q1" s="1" t="s">
        <v>19</v>
      </c>
      <c r="R1" s="1" t="s">
        <v>8</v>
      </c>
      <c r="S1" s="1" t="s">
        <v>9</v>
      </c>
      <c r="T1" s="1" t="s">
        <v>20</v>
      </c>
      <c r="U1" s="1" t="s">
        <v>10</v>
      </c>
      <c r="V1" s="1" t="s">
        <v>61</v>
      </c>
      <c r="W1" s="1" t="s">
        <v>62</v>
      </c>
      <c r="X1" s="1" t="s">
        <v>63</v>
      </c>
    </row>
    <row r="2" spans="1:24" x14ac:dyDescent="0.25">
      <c r="A2" t="s">
        <v>21</v>
      </c>
      <c r="B2">
        <v>16145</v>
      </c>
      <c r="C2">
        <v>0.68</v>
      </c>
      <c r="D2">
        <v>0.51</v>
      </c>
      <c r="E2">
        <v>0.84</v>
      </c>
      <c r="F2" s="2">
        <v>0.01</v>
      </c>
      <c r="G2">
        <f t="shared" ref="G2:G33" si="0">B2*F2</f>
        <v>161.45000000000002</v>
      </c>
      <c r="H2" s="3">
        <f t="shared" ref="H2:H33" si="1">G2*C2</f>
        <v>109.78600000000002</v>
      </c>
      <c r="I2" s="2">
        <v>0.1</v>
      </c>
      <c r="J2">
        <f>G2*I2</f>
        <v>16.145000000000003</v>
      </c>
      <c r="K2">
        <v>10.99</v>
      </c>
      <c r="L2">
        <f>K2*J2</f>
        <v>177.43355000000003</v>
      </c>
      <c r="M2" s="6">
        <f>H2/L2</f>
        <v>0.61874431301182897</v>
      </c>
      <c r="N2">
        <f>J2*1.5</f>
        <v>24.217500000000005</v>
      </c>
      <c r="O2">
        <f>N2*K2</f>
        <v>266.15032500000007</v>
      </c>
      <c r="P2">
        <v>2.5</v>
      </c>
      <c r="Q2">
        <f>2.38 + 1.5 + 0.06 + 0.01</f>
        <v>3.9499999999999997</v>
      </c>
      <c r="R2" s="3">
        <f>(P2+Q2)*N2+H2</f>
        <v>265.98887500000001</v>
      </c>
      <c r="S2" s="3">
        <f>O2-R2</f>
        <v>0.16145000000005894</v>
      </c>
      <c r="T2" s="3"/>
      <c r="U2" s="4">
        <v>1.4999999999999999E-2</v>
      </c>
      <c r="V2">
        <v>2.38</v>
      </c>
      <c r="W2">
        <v>3.51</v>
      </c>
      <c r="X2">
        <f>U2*N2*(V2+W2)</f>
        <v>2.1396161250000003</v>
      </c>
    </row>
    <row r="3" spans="1:24" x14ac:dyDescent="0.25">
      <c r="A3" t="s">
        <v>22</v>
      </c>
      <c r="B3">
        <v>13686</v>
      </c>
      <c r="C3">
        <v>0.7</v>
      </c>
      <c r="D3">
        <v>0.45</v>
      </c>
      <c r="E3">
        <v>0.83</v>
      </c>
      <c r="F3" s="2">
        <v>0.01</v>
      </c>
      <c r="G3">
        <f t="shared" si="0"/>
        <v>136.86000000000001</v>
      </c>
      <c r="H3" s="3">
        <f t="shared" si="1"/>
        <v>95.802000000000007</v>
      </c>
      <c r="I3" s="2">
        <v>0.1</v>
      </c>
      <c r="J3">
        <f t="shared" ref="J3:J41" si="2">G3*I3</f>
        <v>13.686000000000002</v>
      </c>
      <c r="K3">
        <v>10.99</v>
      </c>
      <c r="L3">
        <f t="shared" ref="L3:L41" si="3">K3*J3</f>
        <v>150.40914000000001</v>
      </c>
      <c r="M3" s="6">
        <f t="shared" ref="M3:M41" si="4">H3/L3</f>
        <v>0.63694267515923564</v>
      </c>
      <c r="N3">
        <f t="shared" ref="N3:N41" si="5">J3*1.5</f>
        <v>20.529000000000003</v>
      </c>
      <c r="O3">
        <f t="shared" ref="O3:O41" si="6">N3*K3</f>
        <v>225.61371000000005</v>
      </c>
      <c r="P3">
        <v>2.5</v>
      </c>
      <c r="Q3">
        <f t="shared" ref="Q3:Q41" si="7">2.38 + 1.5 + 0.06 + 0.01</f>
        <v>3.9499999999999997</v>
      </c>
      <c r="R3" s="3">
        <f t="shared" ref="R3:R41" si="8">(P3+Q3)*N3+H3</f>
        <v>228.21404999999999</v>
      </c>
      <c r="S3" s="3">
        <f t="shared" ref="S3:S41" si="9">O3-R3</f>
        <v>-2.6003399999999317</v>
      </c>
      <c r="T3" s="3"/>
      <c r="U3" s="4">
        <v>1.4999999999999999E-2</v>
      </c>
      <c r="V3">
        <v>2.38</v>
      </c>
      <c r="W3">
        <v>3.51</v>
      </c>
      <c r="X3">
        <f t="shared" ref="X3:X41" si="10">U3*N3*(V3+W3)</f>
        <v>1.8137371499999999</v>
      </c>
    </row>
    <row r="4" spans="1:24" x14ac:dyDescent="0.25">
      <c r="A4" t="s">
        <v>23</v>
      </c>
      <c r="B4">
        <v>5627</v>
      </c>
      <c r="C4">
        <v>0.74</v>
      </c>
      <c r="D4">
        <v>0.5</v>
      </c>
      <c r="E4">
        <v>0.87</v>
      </c>
      <c r="F4" s="2">
        <v>0.01</v>
      </c>
      <c r="G4">
        <f t="shared" si="0"/>
        <v>56.27</v>
      </c>
      <c r="H4" s="3">
        <f t="shared" si="1"/>
        <v>41.639800000000001</v>
      </c>
      <c r="I4" s="2">
        <v>0.1</v>
      </c>
      <c r="J4">
        <f t="shared" si="2"/>
        <v>5.6270000000000007</v>
      </c>
      <c r="K4">
        <v>10.99</v>
      </c>
      <c r="L4">
        <f t="shared" si="3"/>
        <v>61.840730000000008</v>
      </c>
      <c r="M4" s="6">
        <f t="shared" si="4"/>
        <v>0.67333939945404908</v>
      </c>
      <c r="N4">
        <f t="shared" si="5"/>
        <v>8.4405000000000001</v>
      </c>
      <c r="O4">
        <f t="shared" si="6"/>
        <v>92.761094999999997</v>
      </c>
      <c r="P4">
        <v>2.5</v>
      </c>
      <c r="Q4">
        <f t="shared" si="7"/>
        <v>3.9499999999999997</v>
      </c>
      <c r="R4" s="3">
        <f t="shared" si="8"/>
        <v>96.081024999999997</v>
      </c>
      <c r="S4" s="3">
        <f t="shared" si="9"/>
        <v>-3.3199299999999994</v>
      </c>
      <c r="T4" s="3"/>
      <c r="U4" s="4">
        <v>1.4999999999999999E-2</v>
      </c>
      <c r="V4">
        <v>2.38</v>
      </c>
      <c r="W4">
        <v>3.51</v>
      </c>
      <c r="X4">
        <f t="shared" si="10"/>
        <v>0.74571817499999982</v>
      </c>
    </row>
    <row r="5" spans="1:24" x14ac:dyDescent="0.25">
      <c r="A5" t="s">
        <v>24</v>
      </c>
      <c r="B5">
        <v>5516</v>
      </c>
      <c r="C5">
        <v>0.67</v>
      </c>
      <c r="D5">
        <v>0.53</v>
      </c>
      <c r="E5">
        <v>0.83</v>
      </c>
      <c r="F5" s="2">
        <v>0.01</v>
      </c>
      <c r="G5">
        <f t="shared" si="0"/>
        <v>55.160000000000004</v>
      </c>
      <c r="H5" s="3">
        <f t="shared" si="1"/>
        <v>36.957200000000007</v>
      </c>
      <c r="I5" s="2">
        <v>0.1</v>
      </c>
      <c r="J5">
        <f t="shared" si="2"/>
        <v>5.5160000000000009</v>
      </c>
      <c r="K5">
        <v>10.99</v>
      </c>
      <c r="L5">
        <f t="shared" si="3"/>
        <v>60.620840000000008</v>
      </c>
      <c r="M5" s="6">
        <f t="shared" si="4"/>
        <v>0.60964513193812564</v>
      </c>
      <c r="N5">
        <f t="shared" si="5"/>
        <v>8.2740000000000009</v>
      </c>
      <c r="O5">
        <f t="shared" si="6"/>
        <v>90.931260000000009</v>
      </c>
      <c r="P5">
        <v>2.5</v>
      </c>
      <c r="Q5">
        <f t="shared" si="7"/>
        <v>3.9499999999999997</v>
      </c>
      <c r="R5" s="3">
        <f t="shared" si="8"/>
        <v>90.3245</v>
      </c>
      <c r="S5" s="3">
        <f t="shared" si="9"/>
        <v>0.6067600000000084</v>
      </c>
      <c r="T5" s="3"/>
      <c r="U5" s="4">
        <v>1.4999999999999999E-2</v>
      </c>
      <c r="V5">
        <v>2.38</v>
      </c>
      <c r="W5">
        <v>3.51</v>
      </c>
      <c r="X5">
        <f t="shared" si="10"/>
        <v>0.73100790000000004</v>
      </c>
    </row>
    <row r="6" spans="1:24" x14ac:dyDescent="0.25">
      <c r="A6" t="s">
        <v>25</v>
      </c>
      <c r="B6">
        <v>2472</v>
      </c>
      <c r="C6">
        <v>0.62</v>
      </c>
      <c r="D6">
        <v>0.54</v>
      </c>
      <c r="E6">
        <v>0.86</v>
      </c>
      <c r="F6" s="2">
        <v>0.01</v>
      </c>
      <c r="G6">
        <f t="shared" si="0"/>
        <v>24.72</v>
      </c>
      <c r="H6" s="3">
        <f t="shared" si="1"/>
        <v>15.3264</v>
      </c>
      <c r="I6" s="2">
        <v>0.1</v>
      </c>
      <c r="J6">
        <f t="shared" si="2"/>
        <v>2.472</v>
      </c>
      <c r="K6">
        <v>10.99</v>
      </c>
      <c r="L6">
        <f t="shared" si="3"/>
        <v>27.167280000000002</v>
      </c>
      <c r="M6" s="6">
        <f t="shared" si="4"/>
        <v>0.56414922656960864</v>
      </c>
      <c r="N6">
        <f t="shared" si="5"/>
        <v>3.7080000000000002</v>
      </c>
      <c r="O6">
        <f t="shared" si="6"/>
        <v>40.750920000000001</v>
      </c>
      <c r="P6">
        <v>2.5</v>
      </c>
      <c r="Q6">
        <f t="shared" si="7"/>
        <v>3.9499999999999997</v>
      </c>
      <c r="R6" s="3">
        <f t="shared" si="8"/>
        <v>39.242999999999995</v>
      </c>
      <c r="S6" s="3">
        <f t="shared" si="9"/>
        <v>1.5079200000000057</v>
      </c>
      <c r="T6" s="3"/>
      <c r="U6" s="4">
        <v>1.4999999999999999E-2</v>
      </c>
      <c r="V6">
        <v>2.38</v>
      </c>
      <c r="W6">
        <v>3.51</v>
      </c>
      <c r="X6">
        <f t="shared" si="10"/>
        <v>0.3276018</v>
      </c>
    </row>
    <row r="7" spans="1:24" x14ac:dyDescent="0.25">
      <c r="A7" t="s">
        <v>26</v>
      </c>
      <c r="B7">
        <v>2470</v>
      </c>
      <c r="C7">
        <v>0.72</v>
      </c>
      <c r="D7">
        <v>0.49</v>
      </c>
      <c r="E7">
        <v>0.86</v>
      </c>
      <c r="F7" s="2">
        <v>0.01</v>
      </c>
      <c r="G7">
        <f t="shared" si="0"/>
        <v>24.7</v>
      </c>
      <c r="H7" s="3">
        <f t="shared" si="1"/>
        <v>17.783999999999999</v>
      </c>
      <c r="I7" s="2">
        <v>0.1</v>
      </c>
      <c r="J7">
        <f t="shared" si="2"/>
        <v>2.4700000000000002</v>
      </c>
      <c r="K7">
        <v>10.99</v>
      </c>
      <c r="L7">
        <f t="shared" si="3"/>
        <v>27.145300000000002</v>
      </c>
      <c r="M7" s="6">
        <f t="shared" si="4"/>
        <v>0.6551410373066423</v>
      </c>
      <c r="N7">
        <f t="shared" si="5"/>
        <v>3.7050000000000001</v>
      </c>
      <c r="O7">
        <f t="shared" si="6"/>
        <v>40.717950000000002</v>
      </c>
      <c r="P7">
        <v>2.5</v>
      </c>
      <c r="Q7">
        <f t="shared" si="7"/>
        <v>3.9499999999999997</v>
      </c>
      <c r="R7" s="3">
        <f t="shared" si="8"/>
        <v>41.681249999999991</v>
      </c>
      <c r="S7" s="3">
        <f t="shared" si="9"/>
        <v>-0.96329999999998961</v>
      </c>
      <c r="T7" s="3"/>
      <c r="U7" s="4">
        <v>1.4999999999999999E-2</v>
      </c>
      <c r="V7">
        <v>2.38</v>
      </c>
      <c r="W7">
        <v>3.51</v>
      </c>
      <c r="X7">
        <f t="shared" si="10"/>
        <v>0.32733674999999995</v>
      </c>
    </row>
    <row r="8" spans="1:24" x14ac:dyDescent="0.25">
      <c r="A8" t="s">
        <v>27</v>
      </c>
      <c r="B8">
        <v>2119</v>
      </c>
      <c r="C8">
        <v>0.72</v>
      </c>
      <c r="D8">
        <v>0.55000000000000004</v>
      </c>
      <c r="E8">
        <v>0.91</v>
      </c>
      <c r="F8" s="2">
        <v>0.01</v>
      </c>
      <c r="G8">
        <f t="shared" si="0"/>
        <v>21.19</v>
      </c>
      <c r="H8" s="3">
        <f t="shared" si="1"/>
        <v>15.2568</v>
      </c>
      <c r="I8" s="2">
        <v>0.1</v>
      </c>
      <c r="J8">
        <f t="shared" si="2"/>
        <v>2.1190000000000002</v>
      </c>
      <c r="K8">
        <v>10.99</v>
      </c>
      <c r="L8">
        <f t="shared" si="3"/>
        <v>23.287810000000004</v>
      </c>
      <c r="M8" s="6">
        <f t="shared" si="4"/>
        <v>0.6551410373066423</v>
      </c>
      <c r="N8">
        <f t="shared" si="5"/>
        <v>3.1785000000000005</v>
      </c>
      <c r="O8">
        <f t="shared" si="6"/>
        <v>34.931715000000004</v>
      </c>
      <c r="P8">
        <v>2.5</v>
      </c>
      <c r="Q8">
        <f t="shared" si="7"/>
        <v>3.9499999999999997</v>
      </c>
      <c r="R8" s="3">
        <f t="shared" si="8"/>
        <v>35.758125</v>
      </c>
      <c r="S8" s="3">
        <f t="shared" si="9"/>
        <v>-0.82640999999999565</v>
      </c>
      <c r="T8" s="3"/>
      <c r="U8" s="4">
        <v>1.4999999999999999E-2</v>
      </c>
      <c r="V8">
        <v>2.38</v>
      </c>
      <c r="W8">
        <v>3.51</v>
      </c>
      <c r="X8">
        <f t="shared" si="10"/>
        <v>0.28082047500000001</v>
      </c>
    </row>
    <row r="9" spans="1:24" x14ac:dyDescent="0.25">
      <c r="A9" t="s">
        <v>28</v>
      </c>
      <c r="B9">
        <v>1869</v>
      </c>
      <c r="C9">
        <v>0.7</v>
      </c>
      <c r="D9">
        <v>0.49</v>
      </c>
      <c r="E9">
        <v>0.87</v>
      </c>
      <c r="F9" s="2">
        <v>0.01</v>
      </c>
      <c r="G9">
        <f t="shared" si="0"/>
        <v>18.690000000000001</v>
      </c>
      <c r="H9" s="3">
        <f t="shared" si="1"/>
        <v>13.083</v>
      </c>
      <c r="I9" s="2">
        <v>0.1</v>
      </c>
      <c r="J9">
        <f t="shared" si="2"/>
        <v>1.8690000000000002</v>
      </c>
      <c r="K9">
        <v>10.99</v>
      </c>
      <c r="L9">
        <f t="shared" si="3"/>
        <v>20.540310000000002</v>
      </c>
      <c r="M9" s="6">
        <f t="shared" si="4"/>
        <v>0.63694267515923564</v>
      </c>
      <c r="N9">
        <f t="shared" si="5"/>
        <v>2.8035000000000005</v>
      </c>
      <c r="O9">
        <f t="shared" si="6"/>
        <v>30.810465000000008</v>
      </c>
      <c r="P9">
        <v>2.5</v>
      </c>
      <c r="Q9">
        <f t="shared" si="7"/>
        <v>3.9499999999999997</v>
      </c>
      <c r="R9" s="3">
        <f t="shared" si="8"/>
        <v>31.165575000000004</v>
      </c>
      <c r="S9" s="3">
        <f t="shared" si="9"/>
        <v>-0.35510999999999626</v>
      </c>
      <c r="T9" s="3"/>
      <c r="U9" s="4">
        <v>1.4999999999999999E-2</v>
      </c>
      <c r="V9">
        <v>2.38</v>
      </c>
      <c r="W9">
        <v>3.51</v>
      </c>
      <c r="X9">
        <f t="shared" si="10"/>
        <v>0.24768922500000001</v>
      </c>
    </row>
    <row r="10" spans="1:24" x14ac:dyDescent="0.25">
      <c r="A10" t="s">
        <v>29</v>
      </c>
      <c r="B10">
        <v>1858</v>
      </c>
      <c r="C10">
        <v>0.56999999999999995</v>
      </c>
      <c r="D10">
        <v>0.51</v>
      </c>
      <c r="E10">
        <v>0.8</v>
      </c>
      <c r="F10" s="2">
        <v>0.01</v>
      </c>
      <c r="G10">
        <f t="shared" si="0"/>
        <v>18.580000000000002</v>
      </c>
      <c r="H10" s="3">
        <f t="shared" si="1"/>
        <v>10.5906</v>
      </c>
      <c r="I10" s="2">
        <v>0.1</v>
      </c>
      <c r="J10">
        <f t="shared" si="2"/>
        <v>1.8580000000000003</v>
      </c>
      <c r="K10">
        <v>10.99</v>
      </c>
      <c r="L10">
        <f t="shared" si="3"/>
        <v>20.419420000000002</v>
      </c>
      <c r="M10" s="6">
        <f t="shared" si="4"/>
        <v>0.51865332120109187</v>
      </c>
      <c r="N10">
        <f t="shared" si="5"/>
        <v>2.7870000000000004</v>
      </c>
      <c r="O10">
        <f t="shared" si="6"/>
        <v>30.629130000000004</v>
      </c>
      <c r="P10">
        <v>2.5</v>
      </c>
      <c r="Q10">
        <f t="shared" si="7"/>
        <v>3.9499999999999997</v>
      </c>
      <c r="R10" s="3">
        <f t="shared" si="8"/>
        <v>28.566749999999999</v>
      </c>
      <c r="S10" s="3">
        <f t="shared" si="9"/>
        <v>2.0623800000000045</v>
      </c>
      <c r="T10" s="3"/>
      <c r="U10" s="4">
        <v>1.4999999999999999E-2</v>
      </c>
      <c r="V10">
        <v>2.38</v>
      </c>
      <c r="W10">
        <v>3.51</v>
      </c>
      <c r="X10">
        <f t="shared" si="10"/>
        <v>0.24623144999999999</v>
      </c>
    </row>
    <row r="11" spans="1:24" x14ac:dyDescent="0.25">
      <c r="A11" t="s">
        <v>30</v>
      </c>
      <c r="B11">
        <v>1608</v>
      </c>
      <c r="C11">
        <v>0.64</v>
      </c>
      <c r="D11">
        <v>0.55000000000000004</v>
      </c>
      <c r="E11">
        <v>0.88</v>
      </c>
      <c r="F11" s="2">
        <v>0.01</v>
      </c>
      <c r="G11">
        <f t="shared" si="0"/>
        <v>16.080000000000002</v>
      </c>
      <c r="H11" s="3">
        <f t="shared" si="1"/>
        <v>10.291200000000002</v>
      </c>
      <c r="I11" s="2">
        <v>0.1</v>
      </c>
      <c r="J11">
        <f t="shared" si="2"/>
        <v>1.6080000000000003</v>
      </c>
      <c r="K11">
        <v>10.99</v>
      </c>
      <c r="L11">
        <f t="shared" si="3"/>
        <v>17.671920000000004</v>
      </c>
      <c r="M11" s="6">
        <f t="shared" si="4"/>
        <v>0.58234758871701542</v>
      </c>
      <c r="N11">
        <f t="shared" si="5"/>
        <v>2.4120000000000004</v>
      </c>
      <c r="O11">
        <f t="shared" si="6"/>
        <v>26.507880000000004</v>
      </c>
      <c r="P11">
        <v>2.5</v>
      </c>
      <c r="Q11">
        <f t="shared" si="7"/>
        <v>3.9499999999999997</v>
      </c>
      <c r="R11" s="3">
        <f t="shared" si="8"/>
        <v>25.848600000000005</v>
      </c>
      <c r="S11" s="3">
        <f t="shared" si="9"/>
        <v>0.65927999999999898</v>
      </c>
      <c r="T11" s="3"/>
      <c r="U11" s="4">
        <v>1.4999999999999999E-2</v>
      </c>
      <c r="V11">
        <v>2.38</v>
      </c>
      <c r="W11">
        <v>3.51</v>
      </c>
      <c r="X11">
        <f t="shared" si="10"/>
        <v>0.21310020000000002</v>
      </c>
    </row>
    <row r="12" spans="1:24" x14ac:dyDescent="0.25">
      <c r="A12" t="s">
        <v>31</v>
      </c>
      <c r="B12">
        <v>1608</v>
      </c>
      <c r="C12">
        <v>0.69</v>
      </c>
      <c r="D12">
        <v>0.52</v>
      </c>
      <c r="E12">
        <v>0.9</v>
      </c>
      <c r="F12" s="2">
        <v>0.01</v>
      </c>
      <c r="G12">
        <f t="shared" si="0"/>
        <v>16.080000000000002</v>
      </c>
      <c r="H12" s="3">
        <f t="shared" si="1"/>
        <v>11.0952</v>
      </c>
      <c r="I12" s="2">
        <v>0.1</v>
      </c>
      <c r="J12">
        <f t="shared" si="2"/>
        <v>1.6080000000000003</v>
      </c>
      <c r="K12">
        <v>10.99</v>
      </c>
      <c r="L12">
        <f t="shared" si="3"/>
        <v>17.671920000000004</v>
      </c>
      <c r="M12" s="6">
        <f t="shared" si="4"/>
        <v>0.62784349408553219</v>
      </c>
      <c r="N12">
        <f t="shared" si="5"/>
        <v>2.4120000000000004</v>
      </c>
      <c r="O12">
        <f t="shared" si="6"/>
        <v>26.507880000000004</v>
      </c>
      <c r="P12">
        <v>2.5</v>
      </c>
      <c r="Q12">
        <f t="shared" si="7"/>
        <v>3.9499999999999997</v>
      </c>
      <c r="R12" s="3">
        <f t="shared" si="8"/>
        <v>26.6526</v>
      </c>
      <c r="S12" s="3">
        <f t="shared" si="9"/>
        <v>-0.14471999999999596</v>
      </c>
      <c r="T12" s="3"/>
      <c r="U12" s="4">
        <v>1.4999999999999999E-2</v>
      </c>
      <c r="V12">
        <v>2.38</v>
      </c>
      <c r="W12">
        <v>3.51</v>
      </c>
      <c r="X12">
        <f t="shared" si="10"/>
        <v>0.21310020000000002</v>
      </c>
    </row>
    <row r="13" spans="1:24" x14ac:dyDescent="0.25">
      <c r="A13" t="s">
        <v>32</v>
      </c>
      <c r="B13">
        <v>1395</v>
      </c>
      <c r="C13">
        <v>0.48</v>
      </c>
      <c r="D13">
        <v>0.32</v>
      </c>
      <c r="E13">
        <v>0.67</v>
      </c>
      <c r="F13" s="2">
        <v>0.01</v>
      </c>
      <c r="G13">
        <f t="shared" si="0"/>
        <v>13.950000000000001</v>
      </c>
      <c r="H13" s="3">
        <f t="shared" si="1"/>
        <v>6.6960000000000006</v>
      </c>
      <c r="I13" s="2">
        <v>0.1</v>
      </c>
      <c r="J13">
        <f t="shared" si="2"/>
        <v>1.3950000000000002</v>
      </c>
      <c r="K13">
        <v>10.99</v>
      </c>
      <c r="L13">
        <f t="shared" si="3"/>
        <v>15.331050000000003</v>
      </c>
      <c r="M13" s="6">
        <f t="shared" si="4"/>
        <v>0.43676069153776154</v>
      </c>
      <c r="N13">
        <f t="shared" si="5"/>
        <v>2.0925000000000002</v>
      </c>
      <c r="O13">
        <f t="shared" si="6"/>
        <v>22.996575000000004</v>
      </c>
      <c r="P13">
        <v>2.5</v>
      </c>
      <c r="Q13">
        <f t="shared" si="7"/>
        <v>3.9499999999999997</v>
      </c>
      <c r="R13" s="3">
        <f t="shared" si="8"/>
        <v>20.192625</v>
      </c>
      <c r="S13" s="3">
        <f t="shared" si="9"/>
        <v>2.8039500000000039</v>
      </c>
      <c r="T13" s="3"/>
      <c r="U13" s="4">
        <v>1.4999999999999999E-2</v>
      </c>
      <c r="V13">
        <v>2.38</v>
      </c>
      <c r="W13">
        <v>3.51</v>
      </c>
      <c r="X13">
        <f t="shared" si="10"/>
        <v>0.18487237500000003</v>
      </c>
    </row>
    <row r="14" spans="1:24" x14ac:dyDescent="0.25">
      <c r="A14" t="s">
        <v>33</v>
      </c>
      <c r="B14">
        <v>1230</v>
      </c>
      <c r="C14">
        <v>0.67</v>
      </c>
      <c r="D14">
        <v>0.48</v>
      </c>
      <c r="E14">
        <v>0.82</v>
      </c>
      <c r="F14" s="2">
        <v>0.01</v>
      </c>
      <c r="G14">
        <f t="shared" si="0"/>
        <v>12.3</v>
      </c>
      <c r="H14" s="3">
        <f t="shared" si="1"/>
        <v>8.2410000000000014</v>
      </c>
      <c r="I14" s="2">
        <v>0.1</v>
      </c>
      <c r="J14">
        <f t="shared" si="2"/>
        <v>1.2300000000000002</v>
      </c>
      <c r="K14">
        <v>10.99</v>
      </c>
      <c r="L14">
        <f t="shared" si="3"/>
        <v>13.517700000000003</v>
      </c>
      <c r="M14" s="6">
        <f t="shared" si="4"/>
        <v>0.60964513193812553</v>
      </c>
      <c r="N14">
        <f t="shared" si="5"/>
        <v>1.8450000000000002</v>
      </c>
      <c r="O14">
        <f t="shared" si="6"/>
        <v>20.276550000000004</v>
      </c>
      <c r="P14">
        <v>2.5</v>
      </c>
      <c r="Q14">
        <f t="shared" si="7"/>
        <v>3.9499999999999997</v>
      </c>
      <c r="R14" s="3">
        <f t="shared" si="8"/>
        <v>20.141249999999999</v>
      </c>
      <c r="S14" s="3">
        <f t="shared" si="9"/>
        <v>0.13530000000000442</v>
      </c>
      <c r="T14" s="3"/>
      <c r="U14" s="4">
        <v>1.4999999999999999E-2</v>
      </c>
      <c r="V14">
        <v>2.38</v>
      </c>
      <c r="W14">
        <v>3.51</v>
      </c>
      <c r="X14">
        <f t="shared" si="10"/>
        <v>0.16300575</v>
      </c>
    </row>
    <row r="15" spans="1:24" x14ac:dyDescent="0.25">
      <c r="A15" t="s">
        <v>34</v>
      </c>
      <c r="B15">
        <v>1118</v>
      </c>
      <c r="C15">
        <v>0.69</v>
      </c>
      <c r="D15">
        <v>0.52</v>
      </c>
      <c r="E15">
        <v>0.84</v>
      </c>
      <c r="F15" s="2">
        <v>0.01</v>
      </c>
      <c r="G15">
        <f t="shared" si="0"/>
        <v>11.18</v>
      </c>
      <c r="H15" s="3">
        <f t="shared" si="1"/>
        <v>7.7141999999999991</v>
      </c>
      <c r="I15" s="2">
        <v>0.1</v>
      </c>
      <c r="J15">
        <f t="shared" si="2"/>
        <v>1.1180000000000001</v>
      </c>
      <c r="K15">
        <v>10.99</v>
      </c>
      <c r="L15">
        <f t="shared" si="3"/>
        <v>12.286820000000001</v>
      </c>
      <c r="M15" s="6">
        <f t="shared" si="4"/>
        <v>0.62784349408553219</v>
      </c>
      <c r="N15">
        <f t="shared" si="5"/>
        <v>1.677</v>
      </c>
      <c r="O15">
        <f t="shared" si="6"/>
        <v>18.430230000000002</v>
      </c>
      <c r="P15">
        <v>2.5</v>
      </c>
      <c r="Q15">
        <f t="shared" si="7"/>
        <v>3.9499999999999997</v>
      </c>
      <c r="R15" s="3">
        <f t="shared" si="8"/>
        <v>18.530849999999997</v>
      </c>
      <c r="S15" s="3">
        <f t="shared" si="9"/>
        <v>-0.10061999999999571</v>
      </c>
      <c r="T15" s="3"/>
      <c r="U15" s="4">
        <v>1.4999999999999999E-2</v>
      </c>
      <c r="V15">
        <v>2.38</v>
      </c>
      <c r="W15">
        <v>3.51</v>
      </c>
      <c r="X15">
        <f t="shared" si="10"/>
        <v>0.14816294999999999</v>
      </c>
    </row>
    <row r="16" spans="1:24" x14ac:dyDescent="0.25">
      <c r="A16" t="s">
        <v>35</v>
      </c>
      <c r="B16">
        <v>1116</v>
      </c>
      <c r="C16">
        <v>0.68</v>
      </c>
      <c r="D16">
        <v>0.54</v>
      </c>
      <c r="E16">
        <v>0.98</v>
      </c>
      <c r="F16" s="2">
        <v>0.01</v>
      </c>
      <c r="G16">
        <f t="shared" si="0"/>
        <v>11.16</v>
      </c>
      <c r="H16" s="3">
        <f t="shared" si="1"/>
        <v>7.5888000000000009</v>
      </c>
      <c r="I16" s="2">
        <v>0.1</v>
      </c>
      <c r="J16">
        <f t="shared" si="2"/>
        <v>1.1160000000000001</v>
      </c>
      <c r="K16">
        <v>10.99</v>
      </c>
      <c r="L16">
        <f t="shared" si="3"/>
        <v>12.264840000000001</v>
      </c>
      <c r="M16" s="6">
        <f t="shared" si="4"/>
        <v>0.61874431301182897</v>
      </c>
      <c r="N16">
        <f t="shared" si="5"/>
        <v>1.6740000000000002</v>
      </c>
      <c r="O16">
        <f t="shared" si="6"/>
        <v>18.397260000000003</v>
      </c>
      <c r="P16">
        <v>2.5</v>
      </c>
      <c r="Q16">
        <f t="shared" si="7"/>
        <v>3.9499999999999997</v>
      </c>
      <c r="R16" s="3">
        <f t="shared" si="8"/>
        <v>18.386099999999999</v>
      </c>
      <c r="S16" s="3">
        <f t="shared" si="9"/>
        <v>1.1160000000003834E-2</v>
      </c>
      <c r="T16" s="3"/>
      <c r="U16" s="4">
        <v>1.4999999999999999E-2</v>
      </c>
      <c r="V16">
        <v>2.38</v>
      </c>
      <c r="W16">
        <v>3.51</v>
      </c>
      <c r="X16">
        <f t="shared" si="10"/>
        <v>0.1478979</v>
      </c>
    </row>
    <row r="17" spans="1:24" x14ac:dyDescent="0.25">
      <c r="A17" t="s">
        <v>36</v>
      </c>
      <c r="B17">
        <v>859</v>
      </c>
      <c r="C17">
        <v>0.78</v>
      </c>
      <c r="D17">
        <v>0.59</v>
      </c>
      <c r="E17">
        <v>0.89</v>
      </c>
      <c r="F17" s="2">
        <v>0.01</v>
      </c>
      <c r="G17">
        <f t="shared" si="0"/>
        <v>8.59</v>
      </c>
      <c r="H17" s="3">
        <f t="shared" si="1"/>
        <v>6.7001999999999997</v>
      </c>
      <c r="I17" s="2">
        <v>0.1</v>
      </c>
      <c r="J17">
        <f t="shared" si="2"/>
        <v>0.85899999999999999</v>
      </c>
      <c r="K17">
        <v>10.99</v>
      </c>
      <c r="L17">
        <f t="shared" si="3"/>
        <v>9.44041</v>
      </c>
      <c r="M17" s="6">
        <f t="shared" si="4"/>
        <v>0.70973612374886252</v>
      </c>
      <c r="N17">
        <f t="shared" si="5"/>
        <v>1.2885</v>
      </c>
      <c r="O17">
        <f t="shared" si="6"/>
        <v>14.160615</v>
      </c>
      <c r="P17">
        <v>2.5</v>
      </c>
      <c r="Q17">
        <f t="shared" si="7"/>
        <v>3.9499999999999997</v>
      </c>
      <c r="R17" s="3">
        <f t="shared" si="8"/>
        <v>15.011025</v>
      </c>
      <c r="S17" s="3">
        <f t="shared" si="9"/>
        <v>-0.85041000000000011</v>
      </c>
      <c r="T17" s="3"/>
      <c r="U17" s="4">
        <v>1.4999999999999999E-2</v>
      </c>
      <c r="V17">
        <v>2.38</v>
      </c>
      <c r="W17">
        <v>3.51</v>
      </c>
      <c r="X17">
        <f t="shared" si="10"/>
        <v>0.11383897499999998</v>
      </c>
    </row>
    <row r="18" spans="1:24" x14ac:dyDescent="0.25">
      <c r="A18" t="s">
        <v>37</v>
      </c>
      <c r="B18">
        <v>857</v>
      </c>
      <c r="C18">
        <v>0.77</v>
      </c>
      <c r="D18">
        <v>0.59</v>
      </c>
      <c r="E18">
        <v>1</v>
      </c>
      <c r="F18" s="2">
        <v>0.01</v>
      </c>
      <c r="G18">
        <f t="shared" si="0"/>
        <v>8.57</v>
      </c>
      <c r="H18" s="3">
        <f t="shared" si="1"/>
        <v>6.5989000000000004</v>
      </c>
      <c r="I18" s="2">
        <v>0.1</v>
      </c>
      <c r="J18">
        <f t="shared" si="2"/>
        <v>0.8570000000000001</v>
      </c>
      <c r="K18">
        <v>10.99</v>
      </c>
      <c r="L18">
        <f t="shared" si="3"/>
        <v>9.4184300000000007</v>
      </c>
      <c r="M18" s="6">
        <f t="shared" si="4"/>
        <v>0.70063694267515919</v>
      </c>
      <c r="N18">
        <f t="shared" si="5"/>
        <v>1.2855000000000001</v>
      </c>
      <c r="O18">
        <f t="shared" si="6"/>
        <v>14.127645000000001</v>
      </c>
      <c r="P18">
        <v>2.5</v>
      </c>
      <c r="Q18">
        <f t="shared" si="7"/>
        <v>3.9499999999999997</v>
      </c>
      <c r="R18" s="3">
        <f t="shared" si="8"/>
        <v>14.890375000000001</v>
      </c>
      <c r="S18" s="3">
        <f t="shared" si="9"/>
        <v>-0.76272999999999946</v>
      </c>
      <c r="T18" s="3"/>
      <c r="U18" s="4">
        <v>1.4999999999999999E-2</v>
      </c>
      <c r="V18">
        <v>2.38</v>
      </c>
      <c r="W18">
        <v>3.51</v>
      </c>
      <c r="X18">
        <f t="shared" si="10"/>
        <v>0.11357392500000001</v>
      </c>
    </row>
    <row r="19" spans="1:24" x14ac:dyDescent="0.25">
      <c r="A19" t="s">
        <v>38</v>
      </c>
      <c r="B19">
        <v>724</v>
      </c>
      <c r="C19">
        <v>0.7</v>
      </c>
      <c r="D19">
        <v>0.41</v>
      </c>
      <c r="E19">
        <v>0.82</v>
      </c>
      <c r="F19" s="2">
        <v>0.01</v>
      </c>
      <c r="G19">
        <f t="shared" si="0"/>
        <v>7.24</v>
      </c>
      <c r="H19" s="3">
        <f t="shared" si="1"/>
        <v>5.0679999999999996</v>
      </c>
      <c r="I19" s="2">
        <v>0.1</v>
      </c>
      <c r="J19">
        <f t="shared" si="2"/>
        <v>0.72400000000000009</v>
      </c>
      <c r="K19">
        <v>10.99</v>
      </c>
      <c r="L19">
        <f t="shared" si="3"/>
        <v>7.9567600000000009</v>
      </c>
      <c r="M19" s="6">
        <f t="shared" si="4"/>
        <v>0.63694267515923553</v>
      </c>
      <c r="N19">
        <f t="shared" si="5"/>
        <v>1.0860000000000001</v>
      </c>
      <c r="O19">
        <f t="shared" si="6"/>
        <v>11.935140000000001</v>
      </c>
      <c r="P19">
        <v>2.5</v>
      </c>
      <c r="Q19">
        <f t="shared" si="7"/>
        <v>3.9499999999999997</v>
      </c>
      <c r="R19" s="3">
        <f t="shared" si="8"/>
        <v>12.072699999999999</v>
      </c>
      <c r="S19" s="3">
        <f t="shared" si="9"/>
        <v>-0.13755999999999879</v>
      </c>
      <c r="T19" s="3"/>
      <c r="U19" s="4">
        <v>1.4999999999999999E-2</v>
      </c>
      <c r="V19">
        <v>2.38</v>
      </c>
      <c r="W19">
        <v>3.51</v>
      </c>
      <c r="X19">
        <f t="shared" si="10"/>
        <v>9.5948099999999995E-2</v>
      </c>
    </row>
    <row r="20" spans="1:24" x14ac:dyDescent="0.25">
      <c r="A20" t="s">
        <v>39</v>
      </c>
      <c r="B20">
        <v>724</v>
      </c>
      <c r="C20">
        <v>0.6</v>
      </c>
      <c r="D20">
        <v>0.56000000000000005</v>
      </c>
      <c r="E20">
        <v>0.77</v>
      </c>
      <c r="F20" s="2">
        <v>0.01</v>
      </c>
      <c r="G20">
        <f t="shared" si="0"/>
        <v>7.24</v>
      </c>
      <c r="H20" s="3">
        <f t="shared" si="1"/>
        <v>4.3440000000000003</v>
      </c>
      <c r="I20" s="2">
        <v>0.1</v>
      </c>
      <c r="J20">
        <f t="shared" si="2"/>
        <v>0.72400000000000009</v>
      </c>
      <c r="K20">
        <v>10.99</v>
      </c>
      <c r="L20">
        <f t="shared" si="3"/>
        <v>7.9567600000000009</v>
      </c>
      <c r="M20" s="6">
        <f t="shared" si="4"/>
        <v>0.54595086442220198</v>
      </c>
      <c r="N20">
        <f t="shared" si="5"/>
        <v>1.0860000000000001</v>
      </c>
      <c r="O20">
        <f t="shared" si="6"/>
        <v>11.935140000000001</v>
      </c>
      <c r="P20">
        <v>2.5</v>
      </c>
      <c r="Q20">
        <f t="shared" si="7"/>
        <v>3.9499999999999997</v>
      </c>
      <c r="R20" s="3">
        <f t="shared" si="8"/>
        <v>11.348700000000001</v>
      </c>
      <c r="S20" s="3">
        <f t="shared" si="9"/>
        <v>0.58643999999999963</v>
      </c>
      <c r="T20" s="3"/>
      <c r="U20" s="4">
        <v>1.4999999999999999E-2</v>
      </c>
      <c r="V20">
        <v>2.38</v>
      </c>
      <c r="W20">
        <v>3.51</v>
      </c>
      <c r="X20">
        <f t="shared" si="10"/>
        <v>9.5948099999999995E-2</v>
      </c>
    </row>
    <row r="21" spans="1:24" x14ac:dyDescent="0.25">
      <c r="A21" t="s">
        <v>40</v>
      </c>
      <c r="B21">
        <v>724</v>
      </c>
      <c r="C21">
        <v>0.84</v>
      </c>
      <c r="D21">
        <v>0.63</v>
      </c>
      <c r="E21">
        <v>0.94</v>
      </c>
      <c r="F21" s="2">
        <v>0.01</v>
      </c>
      <c r="G21">
        <f t="shared" si="0"/>
        <v>7.24</v>
      </c>
      <c r="H21" s="3">
        <f t="shared" si="1"/>
        <v>6.0815999999999999</v>
      </c>
      <c r="I21" s="2">
        <v>0.1</v>
      </c>
      <c r="J21">
        <f t="shared" si="2"/>
        <v>0.72400000000000009</v>
      </c>
      <c r="K21">
        <v>10.99</v>
      </c>
      <c r="L21">
        <f t="shared" si="3"/>
        <v>7.9567600000000009</v>
      </c>
      <c r="M21" s="6">
        <f t="shared" si="4"/>
        <v>0.76433121019108274</v>
      </c>
      <c r="N21">
        <f t="shared" si="5"/>
        <v>1.0860000000000001</v>
      </c>
      <c r="O21">
        <f t="shared" si="6"/>
        <v>11.935140000000001</v>
      </c>
      <c r="P21">
        <v>2.5</v>
      </c>
      <c r="Q21">
        <f t="shared" si="7"/>
        <v>3.9499999999999997</v>
      </c>
      <c r="R21" s="3">
        <f t="shared" si="8"/>
        <v>13.0863</v>
      </c>
      <c r="S21" s="3">
        <f t="shared" si="9"/>
        <v>-1.1511599999999991</v>
      </c>
      <c r="T21" s="3"/>
      <c r="U21" s="4">
        <v>1.4999999999999999E-2</v>
      </c>
      <c r="V21">
        <v>2.38</v>
      </c>
      <c r="W21">
        <v>3.51</v>
      </c>
      <c r="X21">
        <f t="shared" si="10"/>
        <v>9.5948099999999995E-2</v>
      </c>
    </row>
    <row r="22" spans="1:24" x14ac:dyDescent="0.25">
      <c r="A22" t="s">
        <v>41</v>
      </c>
      <c r="B22">
        <v>724</v>
      </c>
      <c r="C22">
        <v>0.74</v>
      </c>
      <c r="D22">
        <v>0.57999999999999996</v>
      </c>
      <c r="E22">
        <v>0.96</v>
      </c>
      <c r="F22" s="2">
        <v>0.01</v>
      </c>
      <c r="G22">
        <f t="shared" si="0"/>
        <v>7.24</v>
      </c>
      <c r="H22" s="3">
        <f t="shared" si="1"/>
        <v>5.3575999999999997</v>
      </c>
      <c r="I22" s="2">
        <v>0.1</v>
      </c>
      <c r="J22">
        <f t="shared" si="2"/>
        <v>0.72400000000000009</v>
      </c>
      <c r="K22">
        <v>10.99</v>
      </c>
      <c r="L22">
        <f t="shared" si="3"/>
        <v>7.9567600000000009</v>
      </c>
      <c r="M22" s="6">
        <f t="shared" si="4"/>
        <v>0.67333939945404897</v>
      </c>
      <c r="N22">
        <f t="shared" si="5"/>
        <v>1.0860000000000001</v>
      </c>
      <c r="O22">
        <f t="shared" si="6"/>
        <v>11.935140000000001</v>
      </c>
      <c r="P22">
        <v>2.5</v>
      </c>
      <c r="Q22">
        <f t="shared" si="7"/>
        <v>3.9499999999999997</v>
      </c>
      <c r="R22" s="3">
        <f t="shared" si="8"/>
        <v>12.362299999999999</v>
      </c>
      <c r="S22" s="3">
        <f t="shared" si="9"/>
        <v>-0.42715999999999887</v>
      </c>
      <c r="T22" s="3"/>
      <c r="U22" s="4">
        <v>1.4999999999999999E-2</v>
      </c>
      <c r="V22">
        <v>2.38</v>
      </c>
      <c r="W22">
        <v>3.51</v>
      </c>
      <c r="X22">
        <f t="shared" si="10"/>
        <v>9.5948099999999995E-2</v>
      </c>
    </row>
    <row r="23" spans="1:24" x14ac:dyDescent="0.25">
      <c r="A23" t="s">
        <v>42</v>
      </c>
      <c r="B23">
        <v>724</v>
      </c>
      <c r="C23">
        <v>0.82</v>
      </c>
      <c r="D23">
        <v>0.63</v>
      </c>
      <c r="E23">
        <v>0.95</v>
      </c>
      <c r="F23" s="2">
        <v>0.01</v>
      </c>
      <c r="G23">
        <f t="shared" si="0"/>
        <v>7.24</v>
      </c>
      <c r="H23" s="3">
        <f t="shared" si="1"/>
        <v>5.9367999999999999</v>
      </c>
      <c r="I23" s="2">
        <v>0.1</v>
      </c>
      <c r="J23">
        <f t="shared" si="2"/>
        <v>0.72400000000000009</v>
      </c>
      <c r="K23">
        <v>10.99</v>
      </c>
      <c r="L23">
        <f t="shared" si="3"/>
        <v>7.9567600000000009</v>
      </c>
      <c r="M23" s="6">
        <f t="shared" si="4"/>
        <v>0.74613284804367597</v>
      </c>
      <c r="N23">
        <f t="shared" si="5"/>
        <v>1.0860000000000001</v>
      </c>
      <c r="O23">
        <f t="shared" si="6"/>
        <v>11.935140000000001</v>
      </c>
      <c r="P23">
        <v>2.5</v>
      </c>
      <c r="Q23">
        <f t="shared" si="7"/>
        <v>3.9499999999999997</v>
      </c>
      <c r="R23" s="3">
        <f t="shared" si="8"/>
        <v>12.9415</v>
      </c>
      <c r="S23" s="3">
        <f t="shared" si="9"/>
        <v>-1.006359999999999</v>
      </c>
      <c r="T23" s="3"/>
      <c r="U23" s="4">
        <v>1.4999999999999999E-2</v>
      </c>
      <c r="V23">
        <v>2.38</v>
      </c>
      <c r="W23">
        <v>3.51</v>
      </c>
      <c r="X23">
        <f t="shared" si="10"/>
        <v>9.5948099999999995E-2</v>
      </c>
    </row>
    <row r="24" spans="1:24" x14ac:dyDescent="0.25">
      <c r="A24" t="s">
        <v>43</v>
      </c>
      <c r="B24">
        <v>654</v>
      </c>
      <c r="C24">
        <v>0.72</v>
      </c>
      <c r="D24">
        <v>0.61</v>
      </c>
      <c r="E24">
        <v>0.93</v>
      </c>
      <c r="F24" s="2">
        <v>0.01</v>
      </c>
      <c r="G24">
        <f t="shared" si="0"/>
        <v>6.54</v>
      </c>
      <c r="H24" s="3">
        <f t="shared" si="1"/>
        <v>4.7088000000000001</v>
      </c>
      <c r="I24" s="2">
        <v>0.1</v>
      </c>
      <c r="J24">
        <f t="shared" si="2"/>
        <v>0.65400000000000003</v>
      </c>
      <c r="K24">
        <v>10.99</v>
      </c>
      <c r="L24">
        <f t="shared" si="3"/>
        <v>7.1874600000000006</v>
      </c>
      <c r="M24" s="6">
        <f t="shared" si="4"/>
        <v>0.6551410373066423</v>
      </c>
      <c r="N24">
        <f t="shared" si="5"/>
        <v>0.98100000000000009</v>
      </c>
      <c r="O24">
        <f t="shared" si="6"/>
        <v>10.78119</v>
      </c>
      <c r="P24">
        <v>2.5</v>
      </c>
      <c r="Q24">
        <f t="shared" si="7"/>
        <v>3.9499999999999997</v>
      </c>
      <c r="R24" s="3">
        <f t="shared" si="8"/>
        <v>11.036249999999999</v>
      </c>
      <c r="S24" s="3">
        <f t="shared" si="9"/>
        <v>-0.25505999999999851</v>
      </c>
      <c r="T24" s="3"/>
      <c r="U24" s="4">
        <v>1.4999999999999999E-2</v>
      </c>
      <c r="V24">
        <v>2.38</v>
      </c>
      <c r="W24">
        <v>3.51</v>
      </c>
      <c r="X24">
        <f t="shared" si="10"/>
        <v>8.6671349999999994E-2</v>
      </c>
    </row>
    <row r="25" spans="1:24" x14ac:dyDescent="0.25">
      <c r="A25" t="s">
        <v>44</v>
      </c>
      <c r="B25">
        <v>654</v>
      </c>
      <c r="C25">
        <v>0.72</v>
      </c>
      <c r="D25">
        <v>0.51</v>
      </c>
      <c r="E25">
        <v>0.88</v>
      </c>
      <c r="F25" s="2">
        <v>0.01</v>
      </c>
      <c r="G25">
        <f t="shared" si="0"/>
        <v>6.54</v>
      </c>
      <c r="H25" s="3">
        <f t="shared" si="1"/>
        <v>4.7088000000000001</v>
      </c>
      <c r="I25" s="2">
        <v>0.1</v>
      </c>
      <c r="J25">
        <f t="shared" si="2"/>
        <v>0.65400000000000003</v>
      </c>
      <c r="K25">
        <v>10.99</v>
      </c>
      <c r="L25">
        <f t="shared" si="3"/>
        <v>7.1874600000000006</v>
      </c>
      <c r="M25" s="6">
        <f t="shared" si="4"/>
        <v>0.6551410373066423</v>
      </c>
      <c r="N25">
        <f t="shared" si="5"/>
        <v>0.98100000000000009</v>
      </c>
      <c r="O25">
        <f t="shared" si="6"/>
        <v>10.78119</v>
      </c>
      <c r="P25">
        <v>2.5</v>
      </c>
      <c r="Q25">
        <f t="shared" si="7"/>
        <v>3.9499999999999997</v>
      </c>
      <c r="R25" s="3">
        <f t="shared" si="8"/>
        <v>11.036249999999999</v>
      </c>
      <c r="S25" s="3">
        <f t="shared" si="9"/>
        <v>-0.25505999999999851</v>
      </c>
      <c r="T25" s="3"/>
      <c r="U25" s="4">
        <v>1.4999999999999999E-2</v>
      </c>
      <c r="V25">
        <v>2.38</v>
      </c>
      <c r="W25">
        <v>3.51</v>
      </c>
      <c r="X25">
        <f t="shared" si="10"/>
        <v>8.6671349999999994E-2</v>
      </c>
    </row>
    <row r="26" spans="1:24" x14ac:dyDescent="0.25">
      <c r="A26" t="s">
        <v>45</v>
      </c>
      <c r="B26">
        <v>654</v>
      </c>
      <c r="C26">
        <v>0.61</v>
      </c>
      <c r="D26">
        <v>0.4</v>
      </c>
      <c r="E26">
        <v>0.73</v>
      </c>
      <c r="F26" s="2">
        <v>0.01</v>
      </c>
      <c r="G26">
        <f t="shared" si="0"/>
        <v>6.54</v>
      </c>
      <c r="H26" s="3">
        <f t="shared" si="1"/>
        <v>3.9893999999999998</v>
      </c>
      <c r="I26" s="2">
        <v>0.1</v>
      </c>
      <c r="J26">
        <f t="shared" si="2"/>
        <v>0.65400000000000003</v>
      </c>
      <c r="K26">
        <v>10.99</v>
      </c>
      <c r="L26">
        <f t="shared" si="3"/>
        <v>7.1874600000000006</v>
      </c>
      <c r="M26" s="6">
        <f t="shared" si="4"/>
        <v>0.55505004549590531</v>
      </c>
      <c r="N26">
        <f t="shared" si="5"/>
        <v>0.98100000000000009</v>
      </c>
      <c r="O26">
        <f t="shared" si="6"/>
        <v>10.78119</v>
      </c>
      <c r="P26">
        <v>2.5</v>
      </c>
      <c r="Q26">
        <f t="shared" si="7"/>
        <v>3.9499999999999997</v>
      </c>
      <c r="R26" s="3">
        <f t="shared" si="8"/>
        <v>10.316849999999999</v>
      </c>
      <c r="S26" s="3">
        <f t="shared" si="9"/>
        <v>0.46434000000000175</v>
      </c>
      <c r="T26" s="3"/>
      <c r="U26" s="4">
        <v>1.4999999999999999E-2</v>
      </c>
      <c r="V26">
        <v>2.38</v>
      </c>
      <c r="W26">
        <v>3.51</v>
      </c>
      <c r="X26">
        <f t="shared" si="10"/>
        <v>8.6671349999999994E-2</v>
      </c>
    </row>
    <row r="27" spans="1:24" x14ac:dyDescent="0.25">
      <c r="A27" t="s">
        <v>46</v>
      </c>
      <c r="B27">
        <v>580</v>
      </c>
      <c r="C27">
        <v>0.8</v>
      </c>
      <c r="D27">
        <v>0.68</v>
      </c>
      <c r="E27">
        <v>1.1499999999999999</v>
      </c>
      <c r="F27" s="2">
        <v>0.01</v>
      </c>
      <c r="G27">
        <f t="shared" si="0"/>
        <v>5.8</v>
      </c>
      <c r="H27" s="3">
        <f t="shared" si="1"/>
        <v>4.6399999999999997</v>
      </c>
      <c r="I27" s="2">
        <v>0.1</v>
      </c>
      <c r="J27">
        <f t="shared" si="2"/>
        <v>0.57999999999999996</v>
      </c>
      <c r="K27">
        <v>10.99</v>
      </c>
      <c r="L27">
        <f t="shared" si="3"/>
        <v>6.3742000000000001</v>
      </c>
      <c r="M27" s="6">
        <f t="shared" si="4"/>
        <v>0.7279344858962693</v>
      </c>
      <c r="N27">
        <f t="shared" si="5"/>
        <v>0.86999999999999988</v>
      </c>
      <c r="O27">
        <f t="shared" si="6"/>
        <v>9.5612999999999992</v>
      </c>
      <c r="P27">
        <v>2.5</v>
      </c>
      <c r="Q27">
        <f t="shared" si="7"/>
        <v>3.9499999999999997</v>
      </c>
      <c r="R27" s="3">
        <f t="shared" si="8"/>
        <v>10.251499999999998</v>
      </c>
      <c r="S27" s="3">
        <f t="shared" si="9"/>
        <v>-0.69019999999999904</v>
      </c>
      <c r="T27" s="3"/>
      <c r="U27" s="4">
        <v>1.4999999999999999E-2</v>
      </c>
      <c r="V27">
        <v>2.38</v>
      </c>
      <c r="W27">
        <v>3.51</v>
      </c>
      <c r="X27">
        <f t="shared" si="10"/>
        <v>7.6864499999999975E-2</v>
      </c>
    </row>
    <row r="28" spans="1:24" x14ac:dyDescent="0.25">
      <c r="A28" t="s">
        <v>47</v>
      </c>
      <c r="B28">
        <v>580</v>
      </c>
      <c r="C28">
        <v>0.82</v>
      </c>
      <c r="D28">
        <v>0.56000000000000005</v>
      </c>
      <c r="E28">
        <v>0.95</v>
      </c>
      <c r="F28" s="2">
        <v>0.01</v>
      </c>
      <c r="G28">
        <f t="shared" si="0"/>
        <v>5.8</v>
      </c>
      <c r="H28" s="3">
        <f t="shared" si="1"/>
        <v>4.7559999999999993</v>
      </c>
      <c r="I28" s="2">
        <v>0.1</v>
      </c>
      <c r="J28">
        <f t="shared" si="2"/>
        <v>0.57999999999999996</v>
      </c>
      <c r="K28">
        <v>10.99</v>
      </c>
      <c r="L28">
        <f t="shared" si="3"/>
        <v>6.3742000000000001</v>
      </c>
      <c r="M28" s="6">
        <f t="shared" si="4"/>
        <v>0.74613284804367597</v>
      </c>
      <c r="N28">
        <f t="shared" si="5"/>
        <v>0.86999999999999988</v>
      </c>
      <c r="O28">
        <f t="shared" si="6"/>
        <v>9.5612999999999992</v>
      </c>
      <c r="P28">
        <v>2.5</v>
      </c>
      <c r="Q28">
        <f t="shared" si="7"/>
        <v>3.9499999999999997</v>
      </c>
      <c r="R28" s="3">
        <f t="shared" si="8"/>
        <v>10.367499999999998</v>
      </c>
      <c r="S28" s="3">
        <f t="shared" si="9"/>
        <v>-0.8061999999999987</v>
      </c>
      <c r="T28" s="3"/>
      <c r="U28" s="4">
        <v>1.4999999999999999E-2</v>
      </c>
      <c r="V28">
        <v>2.38</v>
      </c>
      <c r="W28">
        <v>3.51</v>
      </c>
      <c r="X28">
        <f t="shared" si="10"/>
        <v>7.6864499999999975E-2</v>
      </c>
    </row>
    <row r="29" spans="1:24" x14ac:dyDescent="0.25">
      <c r="A29" t="s">
        <v>48</v>
      </c>
      <c r="B29">
        <v>580</v>
      </c>
      <c r="C29">
        <v>0.51</v>
      </c>
      <c r="D29">
        <v>0.47</v>
      </c>
      <c r="E29">
        <v>0.74</v>
      </c>
      <c r="F29" s="2">
        <v>0.01</v>
      </c>
      <c r="G29">
        <f t="shared" si="0"/>
        <v>5.8</v>
      </c>
      <c r="H29" s="3">
        <f t="shared" si="1"/>
        <v>2.9579999999999997</v>
      </c>
      <c r="I29" s="2">
        <v>0.1</v>
      </c>
      <c r="J29">
        <f t="shared" si="2"/>
        <v>0.57999999999999996</v>
      </c>
      <c r="K29">
        <v>10.99</v>
      </c>
      <c r="L29">
        <f t="shared" si="3"/>
        <v>6.3742000000000001</v>
      </c>
      <c r="M29" s="6">
        <f t="shared" si="4"/>
        <v>0.46405823475887165</v>
      </c>
      <c r="N29">
        <f t="shared" si="5"/>
        <v>0.86999999999999988</v>
      </c>
      <c r="O29">
        <f t="shared" si="6"/>
        <v>9.5612999999999992</v>
      </c>
      <c r="P29">
        <v>2.5</v>
      </c>
      <c r="Q29">
        <f t="shared" si="7"/>
        <v>3.9499999999999997</v>
      </c>
      <c r="R29" s="3">
        <f t="shared" si="8"/>
        <v>8.5694999999999979</v>
      </c>
      <c r="S29" s="3">
        <f t="shared" si="9"/>
        <v>0.99180000000000135</v>
      </c>
      <c r="T29" s="3"/>
      <c r="U29" s="4">
        <v>1.4999999999999999E-2</v>
      </c>
      <c r="V29">
        <v>2.38</v>
      </c>
      <c r="W29">
        <v>3.51</v>
      </c>
      <c r="X29">
        <f t="shared" si="10"/>
        <v>7.6864499999999975E-2</v>
      </c>
    </row>
    <row r="30" spans="1:24" x14ac:dyDescent="0.25">
      <c r="A30" t="s">
        <v>49</v>
      </c>
      <c r="B30">
        <v>542</v>
      </c>
      <c r="C30">
        <v>0.73</v>
      </c>
      <c r="D30">
        <v>0.61</v>
      </c>
      <c r="E30">
        <v>0.93</v>
      </c>
      <c r="F30" s="2">
        <v>0.01</v>
      </c>
      <c r="G30">
        <f t="shared" si="0"/>
        <v>5.42</v>
      </c>
      <c r="H30" s="3">
        <f t="shared" si="1"/>
        <v>3.9565999999999999</v>
      </c>
      <c r="I30" s="2">
        <v>0.1</v>
      </c>
      <c r="J30">
        <f t="shared" si="2"/>
        <v>0.54200000000000004</v>
      </c>
      <c r="K30">
        <v>10.99</v>
      </c>
      <c r="L30">
        <f t="shared" si="3"/>
        <v>5.9565800000000007</v>
      </c>
      <c r="M30" s="6">
        <f t="shared" si="4"/>
        <v>0.66424021838034564</v>
      </c>
      <c r="N30">
        <f t="shared" si="5"/>
        <v>0.81300000000000006</v>
      </c>
      <c r="O30">
        <f t="shared" si="6"/>
        <v>8.9348700000000001</v>
      </c>
      <c r="P30">
        <v>2.5</v>
      </c>
      <c r="Q30">
        <f t="shared" si="7"/>
        <v>3.9499999999999997</v>
      </c>
      <c r="R30" s="3">
        <f t="shared" si="8"/>
        <v>9.20045</v>
      </c>
      <c r="S30" s="3">
        <f t="shared" si="9"/>
        <v>-0.26557999999999993</v>
      </c>
      <c r="T30" s="3"/>
      <c r="U30" s="4">
        <v>1.4999999999999999E-2</v>
      </c>
      <c r="V30">
        <v>2.38</v>
      </c>
      <c r="W30">
        <v>3.51</v>
      </c>
      <c r="X30">
        <f t="shared" si="10"/>
        <v>7.1828550000000005E-2</v>
      </c>
    </row>
    <row r="31" spans="1:24" x14ac:dyDescent="0.25">
      <c r="A31" t="s">
        <v>50</v>
      </c>
      <c r="B31">
        <v>542</v>
      </c>
      <c r="C31">
        <v>0.71</v>
      </c>
      <c r="D31">
        <v>0.56999999999999995</v>
      </c>
      <c r="E31">
        <v>0.91</v>
      </c>
      <c r="F31" s="2">
        <v>0.01</v>
      </c>
      <c r="G31">
        <f t="shared" si="0"/>
        <v>5.42</v>
      </c>
      <c r="H31" s="3">
        <f t="shared" si="1"/>
        <v>3.8481999999999998</v>
      </c>
      <c r="I31" s="2">
        <v>0.1</v>
      </c>
      <c r="J31">
        <f t="shared" si="2"/>
        <v>0.54200000000000004</v>
      </c>
      <c r="K31">
        <v>10.99</v>
      </c>
      <c r="L31">
        <f t="shared" si="3"/>
        <v>5.9565800000000007</v>
      </c>
      <c r="M31" s="6">
        <f t="shared" si="4"/>
        <v>0.64604185623293897</v>
      </c>
      <c r="N31">
        <f t="shared" si="5"/>
        <v>0.81300000000000006</v>
      </c>
      <c r="O31">
        <f t="shared" si="6"/>
        <v>8.9348700000000001</v>
      </c>
      <c r="P31">
        <v>2.5</v>
      </c>
      <c r="Q31">
        <f t="shared" si="7"/>
        <v>3.9499999999999997</v>
      </c>
      <c r="R31" s="3">
        <f t="shared" si="8"/>
        <v>9.0920500000000004</v>
      </c>
      <c r="S31" s="3">
        <f t="shared" si="9"/>
        <v>-0.15718000000000032</v>
      </c>
      <c r="T31" s="3"/>
      <c r="U31" s="4">
        <v>1.4999999999999999E-2</v>
      </c>
      <c r="V31">
        <v>2.38</v>
      </c>
      <c r="W31">
        <v>3.51</v>
      </c>
      <c r="X31">
        <f t="shared" si="10"/>
        <v>7.1828550000000005E-2</v>
      </c>
    </row>
    <row r="32" spans="1:24" x14ac:dyDescent="0.25">
      <c r="A32" t="s">
        <v>51</v>
      </c>
      <c r="B32">
        <v>492</v>
      </c>
      <c r="C32">
        <v>0.9</v>
      </c>
      <c r="D32">
        <v>0.7</v>
      </c>
      <c r="E32">
        <v>1.0900000000000001</v>
      </c>
      <c r="F32" s="2">
        <v>0.01</v>
      </c>
      <c r="G32">
        <f t="shared" si="0"/>
        <v>4.92</v>
      </c>
      <c r="H32" s="3">
        <f t="shared" si="1"/>
        <v>4.4279999999999999</v>
      </c>
      <c r="I32" s="2">
        <v>0.1</v>
      </c>
      <c r="J32">
        <f t="shared" si="2"/>
        <v>0.49199999999999999</v>
      </c>
      <c r="K32">
        <v>10.99</v>
      </c>
      <c r="L32">
        <f t="shared" si="3"/>
        <v>5.4070799999999997</v>
      </c>
      <c r="M32" s="6">
        <f t="shared" si="4"/>
        <v>0.81892629663330307</v>
      </c>
      <c r="N32">
        <f t="shared" si="5"/>
        <v>0.73799999999999999</v>
      </c>
      <c r="O32">
        <f t="shared" si="6"/>
        <v>8.1106200000000008</v>
      </c>
      <c r="P32">
        <v>2.5</v>
      </c>
      <c r="Q32">
        <f t="shared" si="7"/>
        <v>3.9499999999999997</v>
      </c>
      <c r="R32" s="3">
        <f t="shared" si="8"/>
        <v>9.1880999999999986</v>
      </c>
      <c r="S32" s="3">
        <f t="shared" si="9"/>
        <v>-1.0774799999999978</v>
      </c>
      <c r="T32" s="3"/>
      <c r="U32" s="4">
        <v>1.4999999999999999E-2</v>
      </c>
      <c r="V32">
        <v>2.38</v>
      </c>
      <c r="W32">
        <v>3.51</v>
      </c>
      <c r="X32">
        <f t="shared" si="10"/>
        <v>6.5202299999999991E-2</v>
      </c>
    </row>
    <row r="33" spans="1:24" x14ac:dyDescent="0.25">
      <c r="A33" t="s">
        <v>52</v>
      </c>
      <c r="B33">
        <v>483</v>
      </c>
      <c r="C33">
        <v>0.74</v>
      </c>
      <c r="D33">
        <v>0.59</v>
      </c>
      <c r="E33">
        <v>1</v>
      </c>
      <c r="F33" s="2">
        <v>0.01</v>
      </c>
      <c r="G33">
        <f t="shared" si="0"/>
        <v>4.83</v>
      </c>
      <c r="H33" s="3">
        <f t="shared" si="1"/>
        <v>3.5741999999999998</v>
      </c>
      <c r="I33" s="2">
        <v>0.1</v>
      </c>
      <c r="J33">
        <f t="shared" si="2"/>
        <v>0.48300000000000004</v>
      </c>
      <c r="K33">
        <v>10.99</v>
      </c>
      <c r="L33">
        <f t="shared" si="3"/>
        <v>5.3081700000000005</v>
      </c>
      <c r="M33" s="6">
        <f t="shared" si="4"/>
        <v>0.67333939945404908</v>
      </c>
      <c r="N33">
        <f t="shared" si="5"/>
        <v>0.72450000000000003</v>
      </c>
      <c r="O33">
        <f t="shared" si="6"/>
        <v>7.9622550000000007</v>
      </c>
      <c r="P33">
        <v>2.5</v>
      </c>
      <c r="Q33">
        <f t="shared" si="7"/>
        <v>3.9499999999999997</v>
      </c>
      <c r="R33" s="3">
        <f t="shared" si="8"/>
        <v>8.2472250000000003</v>
      </c>
      <c r="S33" s="3">
        <f t="shared" si="9"/>
        <v>-0.2849699999999995</v>
      </c>
      <c r="T33" s="3"/>
      <c r="U33" s="4">
        <v>1.4999999999999999E-2</v>
      </c>
      <c r="V33">
        <v>2.38</v>
      </c>
      <c r="W33">
        <v>3.51</v>
      </c>
      <c r="X33">
        <f t="shared" si="10"/>
        <v>6.4009574999999999E-2</v>
      </c>
    </row>
    <row r="34" spans="1:24" x14ac:dyDescent="0.25">
      <c r="A34" t="s">
        <v>53</v>
      </c>
      <c r="B34">
        <v>479</v>
      </c>
      <c r="C34">
        <v>0.64</v>
      </c>
      <c r="D34">
        <v>0.53</v>
      </c>
      <c r="E34">
        <v>0.81</v>
      </c>
      <c r="F34" s="2">
        <v>0.01</v>
      </c>
      <c r="G34">
        <f t="shared" ref="G34:G41" si="11">B34*F34</f>
        <v>4.79</v>
      </c>
      <c r="H34" s="3">
        <f t="shared" ref="H34:H41" si="12">G34*C34</f>
        <v>3.0655999999999999</v>
      </c>
      <c r="I34" s="2">
        <v>0.1</v>
      </c>
      <c r="J34">
        <f t="shared" si="2"/>
        <v>0.47900000000000004</v>
      </c>
      <c r="K34">
        <v>10.99</v>
      </c>
      <c r="L34">
        <f t="shared" si="3"/>
        <v>5.2642100000000003</v>
      </c>
      <c r="M34" s="6">
        <f t="shared" si="4"/>
        <v>0.58234758871701542</v>
      </c>
      <c r="N34">
        <f t="shared" si="5"/>
        <v>0.71850000000000003</v>
      </c>
      <c r="O34">
        <f t="shared" si="6"/>
        <v>7.8963150000000004</v>
      </c>
      <c r="P34">
        <v>2.5</v>
      </c>
      <c r="Q34">
        <f t="shared" si="7"/>
        <v>3.9499999999999997</v>
      </c>
      <c r="R34" s="3">
        <f t="shared" si="8"/>
        <v>7.6999249999999995</v>
      </c>
      <c r="S34" s="3">
        <f t="shared" si="9"/>
        <v>0.19639000000000095</v>
      </c>
      <c r="T34" s="3"/>
      <c r="U34" s="4">
        <v>1.4999999999999999E-2</v>
      </c>
      <c r="V34">
        <v>2.38</v>
      </c>
      <c r="W34">
        <v>3.51</v>
      </c>
      <c r="X34">
        <f t="shared" si="10"/>
        <v>6.3479474999999994E-2</v>
      </c>
    </row>
    <row r="35" spans="1:24" x14ac:dyDescent="0.25">
      <c r="A35" t="s">
        <v>54</v>
      </c>
      <c r="B35">
        <v>476</v>
      </c>
      <c r="C35">
        <v>0.71</v>
      </c>
      <c r="D35">
        <v>0.56999999999999995</v>
      </c>
      <c r="E35">
        <v>0.88</v>
      </c>
      <c r="F35" s="2">
        <v>0.01</v>
      </c>
      <c r="G35">
        <f t="shared" si="11"/>
        <v>4.76</v>
      </c>
      <c r="H35" s="3">
        <f t="shared" si="12"/>
        <v>3.3795999999999995</v>
      </c>
      <c r="I35" s="2">
        <v>0.1</v>
      </c>
      <c r="J35">
        <f t="shared" si="2"/>
        <v>0.47599999999999998</v>
      </c>
      <c r="K35">
        <v>10.99</v>
      </c>
      <c r="L35">
        <f t="shared" si="3"/>
        <v>5.2312399999999997</v>
      </c>
      <c r="M35" s="6">
        <f t="shared" si="4"/>
        <v>0.64604185623293897</v>
      </c>
      <c r="N35">
        <f t="shared" si="5"/>
        <v>0.71399999999999997</v>
      </c>
      <c r="O35">
        <f t="shared" si="6"/>
        <v>7.8468599999999995</v>
      </c>
      <c r="P35">
        <v>2.5</v>
      </c>
      <c r="Q35">
        <f t="shared" si="7"/>
        <v>3.9499999999999997</v>
      </c>
      <c r="R35" s="3">
        <f t="shared" si="8"/>
        <v>7.9848999999999997</v>
      </c>
      <c r="S35" s="3">
        <f t="shared" si="9"/>
        <v>-0.13804000000000016</v>
      </c>
      <c r="T35" s="3"/>
      <c r="U35" s="4">
        <v>1.4999999999999999E-2</v>
      </c>
      <c r="V35">
        <v>2.38</v>
      </c>
      <c r="W35">
        <v>3.51</v>
      </c>
      <c r="X35">
        <f t="shared" si="10"/>
        <v>6.3081899999999996E-2</v>
      </c>
    </row>
    <row r="36" spans="1:24" x14ac:dyDescent="0.25">
      <c r="A36" t="s">
        <v>55</v>
      </c>
      <c r="B36">
        <v>467</v>
      </c>
      <c r="C36">
        <v>0.81</v>
      </c>
      <c r="D36">
        <v>0.64</v>
      </c>
      <c r="E36">
        <v>0.92</v>
      </c>
      <c r="F36" s="2">
        <v>0.01</v>
      </c>
      <c r="G36">
        <f t="shared" si="11"/>
        <v>4.67</v>
      </c>
      <c r="H36" s="3">
        <f t="shared" si="12"/>
        <v>3.7827000000000002</v>
      </c>
      <c r="I36" s="2">
        <v>0.1</v>
      </c>
      <c r="J36">
        <f t="shared" si="2"/>
        <v>0.46700000000000003</v>
      </c>
      <c r="K36">
        <v>10.99</v>
      </c>
      <c r="L36">
        <f t="shared" si="3"/>
        <v>5.1323300000000005</v>
      </c>
      <c r="M36" s="6">
        <f t="shared" si="4"/>
        <v>0.73703366696997263</v>
      </c>
      <c r="N36">
        <f t="shared" si="5"/>
        <v>0.70050000000000001</v>
      </c>
      <c r="O36">
        <f t="shared" si="6"/>
        <v>7.6984950000000003</v>
      </c>
      <c r="P36">
        <v>2.5</v>
      </c>
      <c r="Q36">
        <f t="shared" si="7"/>
        <v>3.9499999999999997</v>
      </c>
      <c r="R36" s="3">
        <f t="shared" si="8"/>
        <v>8.3009249999999994</v>
      </c>
      <c r="S36" s="3">
        <f t="shared" si="9"/>
        <v>-0.60242999999999913</v>
      </c>
      <c r="T36" s="3"/>
      <c r="U36" s="4">
        <v>1.4999999999999999E-2</v>
      </c>
      <c r="V36">
        <v>2.38</v>
      </c>
      <c r="W36">
        <v>3.51</v>
      </c>
      <c r="X36">
        <f t="shared" si="10"/>
        <v>6.1889174999999991E-2</v>
      </c>
    </row>
    <row r="37" spans="1:24" x14ac:dyDescent="0.25">
      <c r="A37" t="s">
        <v>56</v>
      </c>
      <c r="B37">
        <v>465</v>
      </c>
      <c r="C37">
        <v>0.69</v>
      </c>
      <c r="D37">
        <v>0.56000000000000005</v>
      </c>
      <c r="E37">
        <v>0.84</v>
      </c>
      <c r="F37" s="2">
        <v>0.01</v>
      </c>
      <c r="G37">
        <f t="shared" si="11"/>
        <v>4.6500000000000004</v>
      </c>
      <c r="H37" s="3">
        <f t="shared" si="12"/>
        <v>3.2084999999999999</v>
      </c>
      <c r="I37" s="2">
        <v>0.1</v>
      </c>
      <c r="J37">
        <f t="shared" si="2"/>
        <v>0.46500000000000008</v>
      </c>
      <c r="K37">
        <v>10.99</v>
      </c>
      <c r="L37">
        <f t="shared" si="3"/>
        <v>5.1103500000000013</v>
      </c>
      <c r="M37" s="6">
        <f t="shared" si="4"/>
        <v>0.62784349408553208</v>
      </c>
      <c r="N37">
        <f t="shared" si="5"/>
        <v>0.69750000000000012</v>
      </c>
      <c r="O37">
        <f t="shared" si="6"/>
        <v>7.6655250000000015</v>
      </c>
      <c r="P37">
        <v>2.5</v>
      </c>
      <c r="Q37">
        <f t="shared" si="7"/>
        <v>3.9499999999999997</v>
      </c>
      <c r="R37" s="3">
        <f t="shared" si="8"/>
        <v>7.7073749999999999</v>
      </c>
      <c r="S37" s="3">
        <f t="shared" si="9"/>
        <v>-4.1849999999998388E-2</v>
      </c>
      <c r="T37" s="3"/>
      <c r="U37" s="4">
        <v>1.4999999999999999E-2</v>
      </c>
      <c r="V37">
        <v>2.38</v>
      </c>
      <c r="W37">
        <v>3.51</v>
      </c>
      <c r="X37">
        <f t="shared" si="10"/>
        <v>6.1624125000000002E-2</v>
      </c>
    </row>
    <row r="38" spans="1:24" x14ac:dyDescent="0.25">
      <c r="A38" t="s">
        <v>57</v>
      </c>
      <c r="B38">
        <v>463</v>
      </c>
      <c r="C38">
        <v>0.48</v>
      </c>
      <c r="D38">
        <v>0.43</v>
      </c>
      <c r="E38">
        <v>0.63</v>
      </c>
      <c r="F38" s="2">
        <v>0.01</v>
      </c>
      <c r="G38">
        <f t="shared" si="11"/>
        <v>4.63</v>
      </c>
      <c r="H38" s="3">
        <f t="shared" si="12"/>
        <v>2.2223999999999999</v>
      </c>
      <c r="I38" s="2">
        <v>0.1</v>
      </c>
      <c r="J38">
        <f t="shared" si="2"/>
        <v>0.46300000000000002</v>
      </c>
      <c r="K38">
        <v>10.99</v>
      </c>
      <c r="L38">
        <f t="shared" si="3"/>
        <v>5.0883700000000003</v>
      </c>
      <c r="M38" s="6">
        <f t="shared" si="4"/>
        <v>0.43676069153776154</v>
      </c>
      <c r="N38">
        <f t="shared" si="5"/>
        <v>0.69450000000000001</v>
      </c>
      <c r="O38">
        <f t="shared" si="6"/>
        <v>7.632555</v>
      </c>
      <c r="P38">
        <v>2.5</v>
      </c>
      <c r="Q38">
        <f t="shared" si="7"/>
        <v>3.9499999999999997</v>
      </c>
      <c r="R38" s="3">
        <f t="shared" si="8"/>
        <v>6.7019249999999992</v>
      </c>
      <c r="S38" s="3">
        <f t="shared" si="9"/>
        <v>0.93063000000000073</v>
      </c>
      <c r="T38" s="3"/>
      <c r="U38" s="4">
        <v>1.4999999999999999E-2</v>
      </c>
      <c r="V38">
        <v>2.38</v>
      </c>
      <c r="W38">
        <v>3.51</v>
      </c>
      <c r="X38">
        <f t="shared" si="10"/>
        <v>6.1359074999999992E-2</v>
      </c>
    </row>
    <row r="39" spans="1:24" x14ac:dyDescent="0.25">
      <c r="A39" t="s">
        <v>58</v>
      </c>
      <c r="B39">
        <v>458</v>
      </c>
      <c r="C39">
        <v>1.04</v>
      </c>
      <c r="D39">
        <v>0.74</v>
      </c>
      <c r="E39">
        <v>1.19</v>
      </c>
      <c r="F39" s="2">
        <v>0.01</v>
      </c>
      <c r="G39">
        <f t="shared" si="11"/>
        <v>4.58</v>
      </c>
      <c r="H39" s="3">
        <f t="shared" si="12"/>
        <v>4.7632000000000003</v>
      </c>
      <c r="I39" s="2">
        <v>0.1</v>
      </c>
      <c r="J39">
        <f t="shared" si="2"/>
        <v>0.45800000000000002</v>
      </c>
      <c r="K39">
        <v>10.99</v>
      </c>
      <c r="L39">
        <f t="shared" si="3"/>
        <v>5.0334200000000004</v>
      </c>
      <c r="M39" s="6">
        <f t="shared" si="4"/>
        <v>0.94631483166515007</v>
      </c>
      <c r="N39">
        <f t="shared" si="5"/>
        <v>0.68700000000000006</v>
      </c>
      <c r="O39">
        <f t="shared" si="6"/>
        <v>7.5501300000000011</v>
      </c>
      <c r="P39">
        <v>2.5</v>
      </c>
      <c r="Q39">
        <f t="shared" si="7"/>
        <v>3.9499999999999997</v>
      </c>
      <c r="R39" s="3">
        <f t="shared" si="8"/>
        <v>9.19435</v>
      </c>
      <c r="S39" s="3">
        <f t="shared" si="9"/>
        <v>-1.6442199999999989</v>
      </c>
      <c r="T39" s="3"/>
      <c r="U39" s="4">
        <v>1.4999999999999999E-2</v>
      </c>
      <c r="V39">
        <v>2.38</v>
      </c>
      <c r="W39">
        <v>3.51</v>
      </c>
      <c r="X39">
        <f t="shared" si="10"/>
        <v>6.0696449999999999E-2</v>
      </c>
    </row>
    <row r="40" spans="1:24" x14ac:dyDescent="0.25">
      <c r="A40" t="s">
        <v>59</v>
      </c>
      <c r="B40">
        <v>454</v>
      </c>
      <c r="C40">
        <v>0.94</v>
      </c>
      <c r="D40">
        <v>0.75</v>
      </c>
      <c r="E40">
        <v>1.08</v>
      </c>
      <c r="F40" s="2">
        <v>0.01</v>
      </c>
      <c r="G40">
        <f t="shared" si="11"/>
        <v>4.54</v>
      </c>
      <c r="H40" s="3">
        <f t="shared" si="12"/>
        <v>4.2675999999999998</v>
      </c>
      <c r="I40" s="2">
        <v>0.1</v>
      </c>
      <c r="J40">
        <f t="shared" si="2"/>
        <v>0.45400000000000001</v>
      </c>
      <c r="K40">
        <v>10.99</v>
      </c>
      <c r="L40">
        <f t="shared" si="3"/>
        <v>4.9894600000000002</v>
      </c>
      <c r="M40" s="6">
        <f t="shared" si="4"/>
        <v>0.85532302092811641</v>
      </c>
      <c r="N40">
        <f t="shared" si="5"/>
        <v>0.68100000000000005</v>
      </c>
      <c r="O40">
        <f t="shared" si="6"/>
        <v>7.4841900000000008</v>
      </c>
      <c r="P40">
        <v>2.5</v>
      </c>
      <c r="Q40">
        <f t="shared" si="7"/>
        <v>3.9499999999999997</v>
      </c>
      <c r="R40" s="3">
        <f t="shared" si="8"/>
        <v>8.66005</v>
      </c>
      <c r="S40" s="3">
        <f t="shared" si="9"/>
        <v>-1.1758599999999992</v>
      </c>
      <c r="T40" s="3"/>
      <c r="U40" s="4">
        <v>1.4999999999999999E-2</v>
      </c>
      <c r="V40">
        <v>2.38</v>
      </c>
      <c r="W40">
        <v>3.51</v>
      </c>
      <c r="X40">
        <f t="shared" si="10"/>
        <v>6.016635E-2</v>
      </c>
    </row>
    <row r="41" spans="1:24" x14ac:dyDescent="0.25">
      <c r="A41" t="s">
        <v>60</v>
      </c>
      <c r="B41">
        <v>452</v>
      </c>
      <c r="C41">
        <v>0.56000000000000005</v>
      </c>
      <c r="D41">
        <v>0.48</v>
      </c>
      <c r="E41">
        <v>0.7</v>
      </c>
      <c r="F41" s="2">
        <v>0.01</v>
      </c>
      <c r="G41">
        <f t="shared" si="11"/>
        <v>4.5200000000000005</v>
      </c>
      <c r="H41" s="3">
        <f t="shared" si="12"/>
        <v>2.5312000000000006</v>
      </c>
      <c r="I41" s="2">
        <v>0.1</v>
      </c>
      <c r="J41">
        <f t="shared" si="2"/>
        <v>0.45200000000000007</v>
      </c>
      <c r="K41">
        <v>10.99</v>
      </c>
      <c r="L41">
        <f t="shared" si="3"/>
        <v>4.967480000000001</v>
      </c>
      <c r="M41" s="6">
        <f t="shared" si="4"/>
        <v>0.50955414012738853</v>
      </c>
      <c r="N41">
        <f t="shared" si="5"/>
        <v>0.67800000000000016</v>
      </c>
      <c r="O41">
        <f t="shared" si="6"/>
        <v>7.451220000000002</v>
      </c>
      <c r="P41">
        <v>2.5</v>
      </c>
      <c r="Q41">
        <f t="shared" si="7"/>
        <v>3.9499999999999997</v>
      </c>
      <c r="R41" s="3">
        <f t="shared" si="8"/>
        <v>6.904300000000001</v>
      </c>
      <c r="S41" s="3">
        <f t="shared" si="9"/>
        <v>0.54692000000000096</v>
      </c>
      <c r="T41" s="3"/>
      <c r="U41" s="4">
        <v>1.4999999999999999E-2</v>
      </c>
      <c r="V41">
        <v>2.38</v>
      </c>
      <c r="W41">
        <v>3.51</v>
      </c>
      <c r="X41">
        <f t="shared" si="10"/>
        <v>5.9901300000000011E-2</v>
      </c>
    </row>
    <row r="42" spans="1:24" x14ac:dyDescent="0.25">
      <c r="F42" s="2"/>
      <c r="H42" s="3"/>
      <c r="I42" s="2"/>
      <c r="R42" s="3"/>
      <c r="S42" s="3"/>
      <c r="T42" s="3"/>
      <c r="U42" s="4"/>
    </row>
    <row r="43" spans="1:24" x14ac:dyDescent="0.25">
      <c r="F43" s="2"/>
      <c r="H43" s="3"/>
      <c r="I43" s="2"/>
      <c r="R43" s="3"/>
      <c r="S43" s="3"/>
      <c r="T43" s="3"/>
      <c r="U43" s="4"/>
    </row>
    <row r="44" spans="1:24" x14ac:dyDescent="0.25">
      <c r="F44" s="2"/>
      <c r="H44" s="3"/>
      <c r="I44" s="2"/>
      <c r="R44" s="3"/>
      <c r="S44" s="3"/>
      <c r="T44" s="3"/>
      <c r="U44" s="4"/>
    </row>
    <row r="45" spans="1:24" x14ac:dyDescent="0.25">
      <c r="F45" s="2"/>
      <c r="H45" s="3"/>
      <c r="I45" s="2"/>
      <c r="R45" s="3"/>
      <c r="S45" s="3"/>
      <c r="T45" s="3"/>
      <c r="U45" s="4"/>
    </row>
    <row r="46" spans="1:24" x14ac:dyDescent="0.25">
      <c r="F46" s="2"/>
      <c r="H46" s="3"/>
      <c r="I46" s="2"/>
      <c r="R46" s="3"/>
      <c r="S46" s="3"/>
      <c r="T46" s="3"/>
      <c r="U46" s="4"/>
    </row>
    <row r="47" spans="1:24" x14ac:dyDescent="0.25">
      <c r="F47" s="2"/>
      <c r="H47" s="3"/>
      <c r="I47" s="2"/>
      <c r="R47" s="3"/>
      <c r="S47" s="3"/>
      <c r="T47" s="3"/>
      <c r="U47" s="4"/>
    </row>
    <row r="48" spans="1:24" x14ac:dyDescent="0.25">
      <c r="F48" s="2"/>
      <c r="H48" s="3"/>
      <c r="I48" s="2"/>
      <c r="R48" s="3"/>
      <c r="S48" s="3"/>
      <c r="T48" s="3"/>
      <c r="U48" s="4"/>
    </row>
    <row r="49" spans="6:21" x14ac:dyDescent="0.25">
      <c r="F49" s="2"/>
      <c r="H49" s="3"/>
      <c r="I49" s="2"/>
      <c r="R49" s="3"/>
      <c r="S49" s="3"/>
      <c r="T49" s="3"/>
      <c r="U49" s="4"/>
    </row>
    <row r="50" spans="6:21" x14ac:dyDescent="0.25">
      <c r="F50" s="2"/>
      <c r="H50" s="3"/>
      <c r="I50" s="2"/>
      <c r="R50" s="3"/>
      <c r="S50" s="3"/>
      <c r="T50" s="3"/>
      <c r="U50" s="4"/>
    </row>
    <row r="51" spans="6:21" x14ac:dyDescent="0.25">
      <c r="F51" s="2"/>
      <c r="H51" s="3"/>
      <c r="I51" s="2"/>
      <c r="R51" s="3"/>
      <c r="S51" s="3"/>
      <c r="T51" s="3"/>
      <c r="U51" s="4"/>
    </row>
    <row r="52" spans="6:21" x14ac:dyDescent="0.25">
      <c r="F52" s="2"/>
      <c r="H52" s="3"/>
      <c r="I52" s="2"/>
      <c r="R52" s="3"/>
      <c r="S52" s="3"/>
      <c r="T52" s="3"/>
      <c r="U52" s="4"/>
    </row>
    <row r="53" spans="6:21" x14ac:dyDescent="0.25">
      <c r="F53" s="2"/>
      <c r="H53" s="3"/>
      <c r="I53" s="2"/>
      <c r="R53" s="3"/>
      <c r="S53" s="3"/>
      <c r="T53" s="3"/>
      <c r="U53" s="4"/>
    </row>
    <row r="54" spans="6:21" x14ac:dyDescent="0.25">
      <c r="F54" s="2"/>
      <c r="H54" s="3"/>
      <c r="I54" s="2"/>
      <c r="R54" s="3"/>
      <c r="S54" s="3"/>
      <c r="T54" s="3"/>
      <c r="U54" s="4"/>
    </row>
    <row r="55" spans="6:21" x14ac:dyDescent="0.25">
      <c r="F55" s="2"/>
      <c r="H55" s="3"/>
      <c r="I55" s="2"/>
      <c r="R55" s="3"/>
      <c r="S55" s="3"/>
      <c r="T55" s="3"/>
      <c r="U55" s="4"/>
    </row>
    <row r="56" spans="6:21" x14ac:dyDescent="0.25">
      <c r="F56" s="2"/>
      <c r="H56" s="3"/>
      <c r="I56" s="2"/>
      <c r="R56" s="3"/>
      <c r="S56" s="3"/>
      <c r="T56" s="3"/>
      <c r="U56" s="4"/>
    </row>
    <row r="57" spans="6:21" x14ac:dyDescent="0.25">
      <c r="F57" s="2"/>
      <c r="H57" s="3"/>
      <c r="I57" s="2"/>
      <c r="R57" s="3"/>
      <c r="S57" s="3"/>
      <c r="T57" s="3"/>
      <c r="U57" s="4"/>
    </row>
    <row r="58" spans="6:21" x14ac:dyDescent="0.25">
      <c r="F58" s="2"/>
      <c r="H58" s="3"/>
      <c r="I58" s="2"/>
      <c r="R58" s="3"/>
      <c r="S58" s="3"/>
      <c r="T58" s="3"/>
      <c r="U58" s="4"/>
    </row>
    <row r="59" spans="6:21" x14ac:dyDescent="0.25">
      <c r="F59" s="2"/>
      <c r="H59" s="3"/>
      <c r="I59" s="2"/>
      <c r="R59" s="3"/>
      <c r="S59" s="3"/>
      <c r="T59" s="3"/>
      <c r="U59" s="4"/>
    </row>
    <row r="60" spans="6:21" x14ac:dyDescent="0.25">
      <c r="F60" s="2"/>
      <c r="H60" s="3"/>
      <c r="I60" s="2"/>
      <c r="R60" s="3"/>
      <c r="S60" s="3"/>
      <c r="T60" s="3"/>
      <c r="U60" s="4"/>
    </row>
    <row r="61" spans="6:21" x14ac:dyDescent="0.25">
      <c r="F61" s="2"/>
      <c r="H61" s="3"/>
      <c r="I61" s="2"/>
      <c r="R61" s="3"/>
      <c r="S61" s="3"/>
      <c r="T61" s="3"/>
      <c r="U61" s="4"/>
    </row>
    <row r="62" spans="6:21" x14ac:dyDescent="0.25">
      <c r="F62" s="2"/>
      <c r="H62" s="3"/>
      <c r="I62" s="2"/>
      <c r="R62" s="3"/>
      <c r="S62" s="3"/>
      <c r="T62" s="3"/>
      <c r="U62" s="4"/>
    </row>
    <row r="63" spans="6:21" x14ac:dyDescent="0.25">
      <c r="F63" s="2"/>
      <c r="H63" s="3"/>
      <c r="I63" s="2"/>
      <c r="R63" s="3"/>
      <c r="S63" s="3"/>
      <c r="T63" s="3"/>
      <c r="U63" s="4"/>
    </row>
    <row r="64" spans="6:21" x14ac:dyDescent="0.25">
      <c r="F64" s="2"/>
      <c r="H64" s="3"/>
      <c r="I64" s="2"/>
      <c r="R64" s="3"/>
      <c r="S64" s="3"/>
      <c r="T64" s="3"/>
      <c r="U64" s="4"/>
    </row>
    <row r="65" spans="6:21" x14ac:dyDescent="0.25">
      <c r="F65" s="2"/>
      <c r="H65" s="3"/>
      <c r="I65" s="2"/>
      <c r="R65" s="3"/>
      <c r="S65" s="3"/>
      <c r="T65" s="3"/>
      <c r="U65" s="4"/>
    </row>
    <row r="66" spans="6:21" x14ac:dyDescent="0.25">
      <c r="F66" s="2"/>
      <c r="H66" s="3"/>
      <c r="I66" s="2"/>
      <c r="R66" s="3"/>
      <c r="S66" s="3"/>
      <c r="T66" s="3"/>
      <c r="U66" s="4"/>
    </row>
    <row r="67" spans="6:21" x14ac:dyDescent="0.25">
      <c r="F67" s="2"/>
      <c r="H67" s="3"/>
      <c r="I67" s="2"/>
      <c r="R67" s="3"/>
      <c r="S67" s="3"/>
      <c r="T67" s="3"/>
      <c r="U67" s="4"/>
    </row>
    <row r="68" spans="6:21" x14ac:dyDescent="0.25">
      <c r="F68" s="2"/>
      <c r="H68" s="3"/>
      <c r="I68" s="2"/>
      <c r="R68" s="3"/>
      <c r="S68" s="3"/>
      <c r="T68" s="3"/>
      <c r="U68" s="4"/>
    </row>
    <row r="69" spans="6:21" x14ac:dyDescent="0.25">
      <c r="F69" s="2"/>
      <c r="H69" s="3"/>
      <c r="I69" s="2"/>
      <c r="R69" s="3"/>
      <c r="S69" s="3"/>
      <c r="T69" s="3"/>
      <c r="U69" s="4"/>
    </row>
    <row r="70" spans="6:21" x14ac:dyDescent="0.25">
      <c r="F70" s="2"/>
      <c r="H70" s="3"/>
      <c r="I70" s="2"/>
      <c r="R70" s="3"/>
      <c r="S70" s="3"/>
      <c r="T70" s="3"/>
      <c r="U70" s="4"/>
    </row>
    <row r="71" spans="6:21" x14ac:dyDescent="0.25">
      <c r="F71" s="2"/>
      <c r="H71" s="3"/>
      <c r="I71" s="2"/>
      <c r="R71" s="3"/>
      <c r="S71" s="3"/>
      <c r="T71" s="3"/>
      <c r="U71" s="4"/>
    </row>
    <row r="72" spans="6:21" x14ac:dyDescent="0.25">
      <c r="F72" s="2"/>
      <c r="H72" s="3"/>
      <c r="I72" s="2"/>
      <c r="R72" s="3"/>
      <c r="S72" s="3"/>
      <c r="T72" s="3"/>
      <c r="U72" s="4"/>
    </row>
    <row r="73" spans="6:21" x14ac:dyDescent="0.25">
      <c r="F73" s="2"/>
      <c r="H73" s="3"/>
      <c r="I73" s="2"/>
      <c r="R73" s="3"/>
      <c r="S73" s="3"/>
      <c r="T73" s="3"/>
      <c r="U73" s="4"/>
    </row>
    <row r="74" spans="6:21" x14ac:dyDescent="0.25">
      <c r="F74" s="2"/>
      <c r="H74" s="3"/>
      <c r="I74" s="2"/>
      <c r="R74" s="3"/>
      <c r="S74" s="3"/>
      <c r="T74" s="3"/>
      <c r="U74" s="4"/>
    </row>
    <row r="75" spans="6:21" x14ac:dyDescent="0.25">
      <c r="F75" s="2"/>
      <c r="H75" s="3"/>
      <c r="I75" s="2"/>
      <c r="R75" s="3"/>
      <c r="S75" s="3"/>
      <c r="T75" s="3"/>
      <c r="U75" s="4"/>
    </row>
    <row r="76" spans="6:21" x14ac:dyDescent="0.25">
      <c r="F76" s="2"/>
      <c r="H76" s="3"/>
      <c r="I76" s="2"/>
      <c r="R76" s="3"/>
      <c r="S76" s="3"/>
      <c r="T76" s="3"/>
      <c r="U76" s="4"/>
    </row>
    <row r="77" spans="6:21" x14ac:dyDescent="0.25">
      <c r="F77" s="2"/>
      <c r="H77" s="3"/>
      <c r="I77" s="2"/>
      <c r="R77" s="3"/>
      <c r="S77" s="3"/>
      <c r="T77" s="3"/>
      <c r="U77" s="4"/>
    </row>
    <row r="78" spans="6:21" x14ac:dyDescent="0.25">
      <c r="F78" s="2"/>
      <c r="H78" s="3"/>
      <c r="I78" s="2"/>
      <c r="R78" s="3"/>
      <c r="S78" s="3"/>
      <c r="T78" s="3"/>
      <c r="U78" s="4"/>
    </row>
    <row r="79" spans="6:21" x14ac:dyDescent="0.25">
      <c r="F79" s="2"/>
      <c r="H79" s="3"/>
      <c r="I79" s="2"/>
      <c r="R79" s="3"/>
      <c r="S79" s="3"/>
      <c r="T79" s="3"/>
      <c r="U79" s="4"/>
    </row>
    <row r="80" spans="6:21" x14ac:dyDescent="0.25">
      <c r="F80" s="2"/>
      <c r="H80" s="3"/>
      <c r="I80" s="2"/>
      <c r="R80" s="3"/>
      <c r="S80" s="3"/>
      <c r="T80" s="3"/>
      <c r="U80" s="4"/>
    </row>
    <row r="81" spans="6:21" x14ac:dyDescent="0.25">
      <c r="F81" s="2"/>
      <c r="H81" s="3"/>
      <c r="I81" s="2"/>
      <c r="R81" s="3"/>
      <c r="S81" s="3"/>
      <c r="T81" s="3"/>
      <c r="U81" s="4"/>
    </row>
    <row r="82" spans="6:21" x14ac:dyDescent="0.25">
      <c r="F82" s="2"/>
      <c r="H82" s="3"/>
      <c r="I82" s="2"/>
      <c r="R82" s="3"/>
      <c r="S82" s="3"/>
      <c r="T82" s="3"/>
      <c r="U82" s="4"/>
    </row>
    <row r="83" spans="6:21" x14ac:dyDescent="0.25">
      <c r="F83" s="2"/>
      <c r="H83" s="3"/>
      <c r="I83" s="2"/>
      <c r="R83" s="3"/>
      <c r="S83" s="3"/>
      <c r="T83" s="3"/>
      <c r="U83" s="4"/>
    </row>
    <row r="84" spans="6:21" x14ac:dyDescent="0.25">
      <c r="F84" s="2"/>
      <c r="H84" s="3"/>
      <c r="I84" s="2"/>
      <c r="R84" s="3"/>
      <c r="S84" s="3"/>
      <c r="T84" s="3"/>
      <c r="U84" s="4"/>
    </row>
    <row r="85" spans="6:21" x14ac:dyDescent="0.25">
      <c r="F85" s="2"/>
      <c r="H85" s="3"/>
      <c r="I85" s="2"/>
      <c r="R85" s="3"/>
      <c r="S85" s="3"/>
      <c r="T85" s="3"/>
      <c r="U85" s="4"/>
    </row>
    <row r="86" spans="6:21" x14ac:dyDescent="0.25">
      <c r="F86" s="2"/>
      <c r="H86" s="3"/>
      <c r="I86" s="2"/>
      <c r="R86" s="3"/>
      <c r="S86" s="3"/>
      <c r="T86" s="3"/>
      <c r="U86" s="4"/>
    </row>
    <row r="87" spans="6:21" x14ac:dyDescent="0.25">
      <c r="F87" s="2"/>
      <c r="H87" s="3"/>
      <c r="I87" s="2"/>
      <c r="R87" s="3"/>
      <c r="S87" s="3"/>
      <c r="T87" s="3"/>
      <c r="U87" s="4"/>
    </row>
    <row r="88" spans="6:21" x14ac:dyDescent="0.25">
      <c r="F88" s="2"/>
      <c r="H88" s="3"/>
      <c r="I88" s="2"/>
      <c r="R88" s="3"/>
      <c r="S88" s="3"/>
      <c r="T88" s="3"/>
      <c r="U88" s="4"/>
    </row>
    <row r="89" spans="6:21" x14ac:dyDescent="0.25">
      <c r="F89" s="2"/>
      <c r="H89" s="3"/>
      <c r="I89" s="2"/>
      <c r="R89" s="3"/>
      <c r="S89" s="3"/>
      <c r="T89" s="3"/>
      <c r="U89" s="4"/>
    </row>
    <row r="90" spans="6:21" x14ac:dyDescent="0.25">
      <c r="F90" s="2"/>
      <c r="H90" s="3"/>
      <c r="I90" s="2"/>
      <c r="R90" s="3"/>
      <c r="S90" s="3"/>
      <c r="T90" s="3"/>
      <c r="U90" s="4"/>
    </row>
    <row r="91" spans="6:21" x14ac:dyDescent="0.25">
      <c r="F91" s="2"/>
      <c r="H91" s="3"/>
      <c r="I91" s="2"/>
      <c r="R91" s="3"/>
      <c r="S91" s="3"/>
      <c r="T91" s="3"/>
      <c r="U91" s="4"/>
    </row>
    <row r="92" spans="6:21" x14ac:dyDescent="0.25">
      <c r="F92" s="2"/>
      <c r="H92" s="3"/>
      <c r="I92" s="2"/>
      <c r="R92" s="3"/>
      <c r="S92" s="3"/>
      <c r="T92" s="3"/>
      <c r="U92" s="4"/>
    </row>
    <row r="93" spans="6:21" x14ac:dyDescent="0.25">
      <c r="F93" s="2"/>
      <c r="H93" s="3"/>
      <c r="I93" s="2"/>
      <c r="R93" s="3"/>
      <c r="S93" s="3"/>
      <c r="T93" s="3"/>
      <c r="U93" s="4"/>
    </row>
    <row r="94" spans="6:21" x14ac:dyDescent="0.25">
      <c r="F94" s="2"/>
      <c r="H94" s="3"/>
      <c r="I94" s="2"/>
      <c r="R94" s="3"/>
      <c r="S94" s="3"/>
      <c r="T94" s="3"/>
      <c r="U94" s="4"/>
    </row>
    <row r="95" spans="6:21" x14ac:dyDescent="0.25">
      <c r="F95" s="2"/>
      <c r="H95" s="3"/>
      <c r="I95" s="2"/>
      <c r="R95" s="3"/>
      <c r="S95" s="3"/>
      <c r="T95" s="3"/>
      <c r="U95" s="4"/>
    </row>
    <row r="96" spans="6:21" x14ac:dyDescent="0.25">
      <c r="F96" s="2"/>
      <c r="H96" s="3"/>
      <c r="I96" s="2"/>
      <c r="R96" s="3"/>
      <c r="S96" s="3"/>
      <c r="T96" s="3"/>
      <c r="U96" s="4"/>
    </row>
    <row r="97" spans="6:21" x14ac:dyDescent="0.25">
      <c r="F97" s="2"/>
      <c r="H97" s="3"/>
      <c r="I97" s="2"/>
      <c r="R97" s="3"/>
      <c r="S97" s="3"/>
      <c r="T97" s="3"/>
      <c r="U97" s="4"/>
    </row>
    <row r="98" spans="6:21" x14ac:dyDescent="0.25">
      <c r="F98" s="2"/>
      <c r="H98" s="3"/>
      <c r="I98" s="2"/>
      <c r="R98" s="3"/>
      <c r="S98" s="3"/>
      <c r="T98" s="3"/>
      <c r="U98" s="4"/>
    </row>
    <row r="99" spans="6:21" x14ac:dyDescent="0.25">
      <c r="F99" s="2"/>
      <c r="H99" s="3"/>
      <c r="I99" s="2"/>
      <c r="R99" s="3"/>
      <c r="S99" s="3"/>
      <c r="T99" s="3"/>
      <c r="U99" s="4"/>
    </row>
    <row r="100" spans="6:21" x14ac:dyDescent="0.25">
      <c r="F100" s="2"/>
      <c r="H100" s="3"/>
      <c r="I100" s="2"/>
      <c r="R100" s="3"/>
      <c r="S100" s="3"/>
      <c r="T100" s="3"/>
      <c r="U100" s="4"/>
    </row>
    <row r="101" spans="6:21" x14ac:dyDescent="0.25">
      <c r="F101" s="2"/>
      <c r="H101" s="3"/>
      <c r="I101" s="2"/>
      <c r="R101" s="3"/>
      <c r="S101" s="3"/>
      <c r="T101" s="3"/>
      <c r="U101" s="4"/>
    </row>
    <row r="102" spans="6:21" x14ac:dyDescent="0.25">
      <c r="F102" s="2"/>
      <c r="H102" s="3"/>
      <c r="I102" s="2"/>
      <c r="R102" s="3"/>
      <c r="S102" s="3"/>
      <c r="T102" s="3"/>
      <c r="U102" s="4"/>
    </row>
    <row r="103" spans="6:21" x14ac:dyDescent="0.25">
      <c r="F103" s="2"/>
      <c r="H103" s="3"/>
      <c r="I103" s="2"/>
      <c r="R103" s="3"/>
      <c r="S103" s="3"/>
      <c r="T103" s="3"/>
      <c r="U103" s="4"/>
    </row>
    <row r="104" spans="6:21" x14ac:dyDescent="0.25">
      <c r="F104" s="2"/>
      <c r="H104" s="3"/>
      <c r="I104" s="2"/>
      <c r="R104" s="3"/>
      <c r="S104" s="3"/>
      <c r="T104" s="3"/>
      <c r="U104" s="4"/>
    </row>
    <row r="105" spans="6:21" x14ac:dyDescent="0.25">
      <c r="F105" s="2"/>
      <c r="H105" s="3"/>
      <c r="I105" s="2"/>
      <c r="R105" s="3"/>
      <c r="S105" s="3"/>
      <c r="T105" s="3"/>
      <c r="U105" s="4"/>
    </row>
    <row r="106" spans="6:21" x14ac:dyDescent="0.25">
      <c r="F106" s="2"/>
      <c r="H106" s="3"/>
      <c r="I106" s="2"/>
      <c r="R106" s="3"/>
      <c r="S106" s="3"/>
      <c r="T106" s="3"/>
      <c r="U106" s="4"/>
    </row>
    <row r="107" spans="6:21" x14ac:dyDescent="0.25">
      <c r="F107" s="2"/>
      <c r="H107" s="3"/>
      <c r="I107" s="2"/>
      <c r="R107" s="3"/>
      <c r="S107" s="3"/>
      <c r="T107" s="3"/>
      <c r="U107" s="4"/>
    </row>
    <row r="108" spans="6:21" x14ac:dyDescent="0.25">
      <c r="F108" s="2"/>
      <c r="H108" s="3"/>
      <c r="I108" s="2"/>
      <c r="R108" s="3"/>
      <c r="S108" s="3"/>
      <c r="T108" s="3"/>
      <c r="U108" s="4"/>
    </row>
    <row r="109" spans="6:21" x14ac:dyDescent="0.25">
      <c r="F109" s="2"/>
      <c r="H109" s="3"/>
      <c r="I109" s="2"/>
      <c r="R109" s="3"/>
      <c r="S109" s="3"/>
      <c r="T109" s="3"/>
      <c r="U109" s="4"/>
    </row>
    <row r="110" spans="6:21" x14ac:dyDescent="0.25">
      <c r="F110" s="2"/>
      <c r="H110" s="3"/>
      <c r="I110" s="2"/>
      <c r="R110" s="3"/>
      <c r="S110" s="3"/>
      <c r="T110" s="3"/>
      <c r="U110" s="4"/>
    </row>
    <row r="111" spans="6:21" x14ac:dyDescent="0.25">
      <c r="F111" s="2"/>
      <c r="H111" s="3"/>
      <c r="I111" s="2"/>
      <c r="R111" s="3"/>
      <c r="S111" s="3"/>
      <c r="T111" s="3"/>
      <c r="U111" s="4"/>
    </row>
    <row r="112" spans="6:21" x14ac:dyDescent="0.25">
      <c r="F112" s="2"/>
      <c r="H112" s="3"/>
      <c r="I112" s="2"/>
      <c r="R112" s="3"/>
      <c r="S112" s="3"/>
      <c r="T112" s="3"/>
      <c r="U112" s="4"/>
    </row>
    <row r="113" spans="6:21" x14ac:dyDescent="0.25">
      <c r="F113" s="2"/>
      <c r="H113" s="3"/>
      <c r="I113" s="2"/>
      <c r="R113" s="3"/>
      <c r="S113" s="3"/>
      <c r="T113" s="3"/>
      <c r="U113" s="4"/>
    </row>
    <row r="114" spans="6:21" x14ac:dyDescent="0.25">
      <c r="F114" s="2"/>
      <c r="H114" s="3"/>
      <c r="I114" s="2"/>
      <c r="R114" s="3"/>
      <c r="S114" s="3"/>
      <c r="T114" s="3"/>
      <c r="U114" s="4"/>
    </row>
    <row r="115" spans="6:21" x14ac:dyDescent="0.25">
      <c r="F115" s="2"/>
      <c r="H115" s="3"/>
      <c r="I115" s="2"/>
      <c r="R115" s="3"/>
      <c r="S115" s="3"/>
      <c r="T115" s="3"/>
      <c r="U115" s="4"/>
    </row>
    <row r="116" spans="6:21" x14ac:dyDescent="0.25">
      <c r="F116" s="2"/>
      <c r="H116" s="3"/>
      <c r="I116" s="2"/>
      <c r="R116" s="3"/>
      <c r="S116" s="3"/>
      <c r="T116" s="3"/>
      <c r="U116" s="4"/>
    </row>
    <row r="117" spans="6:21" x14ac:dyDescent="0.25">
      <c r="F117" s="2"/>
      <c r="H117" s="3"/>
      <c r="I117" s="2"/>
      <c r="R117" s="3"/>
      <c r="S117" s="3"/>
      <c r="T117" s="3"/>
      <c r="U117" s="4"/>
    </row>
    <row r="118" spans="6:21" x14ac:dyDescent="0.25">
      <c r="F118" s="2"/>
      <c r="H118" s="3"/>
      <c r="I118" s="2"/>
      <c r="R118" s="3"/>
      <c r="S118" s="3"/>
      <c r="T118" s="3"/>
      <c r="U118" s="4"/>
    </row>
    <row r="119" spans="6:21" x14ac:dyDescent="0.25">
      <c r="F119" s="2"/>
      <c r="H119" s="3"/>
      <c r="I119" s="2"/>
      <c r="R119" s="3"/>
      <c r="S119" s="3"/>
      <c r="T119" s="3"/>
      <c r="U119" s="4"/>
    </row>
    <row r="120" spans="6:21" x14ac:dyDescent="0.25">
      <c r="F120" s="2"/>
      <c r="H120" s="3"/>
      <c r="I120" s="2"/>
      <c r="R120" s="3"/>
      <c r="S120" s="3"/>
      <c r="T120" s="3"/>
      <c r="U120" s="4"/>
    </row>
    <row r="121" spans="6:21" x14ac:dyDescent="0.25">
      <c r="F121" s="2"/>
      <c r="H121" s="3"/>
      <c r="I121" s="2"/>
      <c r="R121" s="3"/>
      <c r="S121" s="3"/>
      <c r="T121" s="3"/>
      <c r="U121" s="4"/>
    </row>
    <row r="122" spans="6:21" x14ac:dyDescent="0.25">
      <c r="F122" s="2"/>
      <c r="H122" s="3"/>
      <c r="I122" s="2"/>
      <c r="R122" s="3"/>
      <c r="S122" s="3"/>
      <c r="T122" s="3"/>
      <c r="U122" s="4"/>
    </row>
    <row r="123" spans="6:21" x14ac:dyDescent="0.25">
      <c r="F123" s="2"/>
      <c r="H123" s="3"/>
      <c r="I123" s="2"/>
      <c r="R123" s="3"/>
      <c r="S123" s="3"/>
      <c r="T123" s="3"/>
      <c r="U123" s="4"/>
    </row>
    <row r="124" spans="6:21" x14ac:dyDescent="0.25">
      <c r="F124" s="2"/>
      <c r="H124" s="3"/>
      <c r="I124" s="2"/>
      <c r="R124" s="3"/>
      <c r="S124" s="3"/>
      <c r="T124" s="3"/>
      <c r="U124" s="4"/>
    </row>
    <row r="125" spans="6:21" x14ac:dyDescent="0.25">
      <c r="F125" s="2"/>
      <c r="H125" s="3"/>
      <c r="I125" s="2"/>
      <c r="R125" s="3"/>
      <c r="S125" s="3"/>
      <c r="T125" s="3"/>
      <c r="U125" s="4"/>
    </row>
    <row r="126" spans="6:21" x14ac:dyDescent="0.25">
      <c r="F126" s="2"/>
      <c r="H126" s="3"/>
      <c r="I126" s="2"/>
      <c r="R126" s="3"/>
      <c r="S126" s="3"/>
      <c r="T126" s="3"/>
      <c r="U126" s="4"/>
    </row>
    <row r="127" spans="6:21" x14ac:dyDescent="0.25">
      <c r="F127" s="2"/>
      <c r="H127" s="3"/>
      <c r="I127" s="2"/>
      <c r="R127" s="3"/>
      <c r="S127" s="3"/>
      <c r="T127" s="3"/>
      <c r="U127" s="4"/>
    </row>
    <row r="128" spans="6:21" x14ac:dyDescent="0.25">
      <c r="F128" s="2"/>
      <c r="H128" s="3"/>
      <c r="I128" s="2"/>
      <c r="R128" s="3"/>
      <c r="S128" s="3"/>
      <c r="T128" s="3"/>
      <c r="U128" s="4"/>
    </row>
    <row r="129" spans="6:21" x14ac:dyDescent="0.25">
      <c r="F129" s="2"/>
      <c r="H129" s="3"/>
      <c r="I129" s="2"/>
      <c r="R129" s="3"/>
      <c r="S129" s="3"/>
      <c r="T129" s="3"/>
      <c r="U129" s="4"/>
    </row>
    <row r="130" spans="6:21" x14ac:dyDescent="0.25">
      <c r="F130" s="2"/>
      <c r="H130" s="3"/>
      <c r="I130" s="2"/>
      <c r="R130" s="3"/>
      <c r="S130" s="3"/>
      <c r="T130" s="3"/>
      <c r="U130" s="4"/>
    </row>
    <row r="131" spans="6:21" x14ac:dyDescent="0.25">
      <c r="F131" s="2"/>
      <c r="H131" s="3"/>
      <c r="I131" s="2"/>
      <c r="R131" s="3"/>
      <c r="S131" s="3"/>
      <c r="T131" s="3"/>
      <c r="U131" s="4"/>
    </row>
    <row r="132" spans="6:21" x14ac:dyDescent="0.25">
      <c r="F132" s="2"/>
      <c r="H132" s="3"/>
      <c r="I132" s="2"/>
      <c r="R132" s="3"/>
      <c r="S132" s="3"/>
      <c r="T132" s="3"/>
      <c r="U132" s="4"/>
    </row>
  </sheetData>
  <autoFilter ref="A1:X1" xr:uid="{00000000-0001-0000-0000-000000000000}"/>
  <phoneticPr fontId="3" type="noConversion"/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Chi phí quảng cáo dự kiến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N</cp:lastModifiedBy>
  <dcterms:modified xsi:type="dcterms:W3CDTF">2025-03-16T11:31:04Z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